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tmp\IR関連\IRライブラリー掲載資料\①決算短信\"/>
    </mc:Choice>
  </mc:AlternateContent>
  <xr:revisionPtr revIDLastSave="0" documentId="8_{5339CE55-FDB9-4CE2-B7B9-DF8653A25103}" xr6:coauthVersionLast="36" xr6:coauthVersionMax="36" xr10:uidLastSave="{00000000-0000-0000-0000-000000000000}"/>
  <bookViews>
    <workbookView xWindow="0" yWindow="0" windowWidth="28800" windowHeight="11790" xr2:uid="{999CDF09-91B7-4E49-B372-DB5F685E5A9D}"/>
  </bookViews>
  <sheets>
    <sheet name="連結)四半期data基礎_PL累計" sheetId="1" r:id="rId1"/>
    <sheet name="連結)四半期data基礎_PL会計期間" sheetId="3" r:id="rId2"/>
  </sheets>
  <definedNames>
    <definedName name="_xlnm.Print_Area" localSheetId="1">'連結)四半期data基礎_PL会計期間'!$B$1:$AC$64</definedName>
    <definedName name="_xlnm.Print_Area" localSheetId="0">'連結)四半期data基礎_PL累計'!$B$1:$X$64</definedName>
    <definedName name="_xlnm.Print_Titles" localSheetId="1">'連結)四半期data基礎_PL会計期間'!$1:$3</definedName>
    <definedName name="_xlnm.Print_Titles" localSheetId="0">'連結)四半期data基礎_PL累計'!$1:$3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2" i="1" l="1"/>
  <c r="AC54" i="3"/>
  <c r="X54" i="1"/>
  <c r="AB52" i="3" l="1"/>
  <c r="AB60" i="3"/>
  <c r="AB51" i="3"/>
  <c r="AB57" i="3" s="1"/>
  <c r="X46" i="1" l="1"/>
  <c r="X49" i="1"/>
  <c r="AC58" i="3" l="1"/>
  <c r="AC49" i="3"/>
  <c r="AB49" i="3"/>
  <c r="AC46" i="3"/>
  <c r="AB46" i="3"/>
  <c r="AC59" i="3"/>
  <c r="AC60" i="3"/>
  <c r="AC51" i="3"/>
  <c r="AC57" i="3" s="1"/>
  <c r="X64" i="1"/>
  <c r="X63" i="1"/>
  <c r="X62" i="1"/>
  <c r="AC64" i="3" l="1"/>
  <c r="AB62" i="3"/>
  <c r="AB64" i="3"/>
  <c r="AB63" i="3"/>
  <c r="AC52" i="3"/>
  <c r="AC63" i="3"/>
  <c r="AC62" i="3"/>
  <c r="AC56" i="3" l="1"/>
  <c r="AC53" i="3"/>
  <c r="X60" i="1" l="1"/>
  <c r="X58" i="1"/>
  <c r="X51" i="1"/>
  <c r="X57" i="1" s="1"/>
  <c r="X59" i="1"/>
  <c r="X56" i="1" l="1"/>
  <c r="X53" i="1"/>
</calcChain>
</file>

<file path=xl/sharedStrings.xml><?xml version="1.0" encoding="utf-8"?>
<sst xmlns="http://schemas.openxmlformats.org/spreadsheetml/2006/main" count="285" uniqueCount="92">
  <si>
    <t>科目</t>
    <rPh sb="0" eb="2">
      <t>カモク</t>
    </rPh>
    <phoneticPr fontId="2"/>
  </si>
  <si>
    <t>1Q</t>
    <phoneticPr fontId="2"/>
  </si>
  <si>
    <t>2Q</t>
    <phoneticPr fontId="2"/>
  </si>
  <si>
    <t>3Q</t>
    <phoneticPr fontId="2"/>
  </si>
  <si>
    <t>売上高</t>
    <rPh sb="0" eb="3">
      <t>ウリアゲダカ</t>
    </rPh>
    <phoneticPr fontId="2"/>
  </si>
  <si>
    <t>売上総利益</t>
    <rPh sb="0" eb="5">
      <t>ウリアゲソウリエキ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</si>
  <si>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</si>
  <si>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</si>
  <si>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　支払利息</t>
    <rPh sb="1" eb="5">
      <t>シハライリソク</t>
    </rPh>
    <phoneticPr fontId="2"/>
  </si>
  <si>
    <t>経常利益</t>
    <rPh sb="0" eb="4">
      <t>ケイジョウリエキ</t>
    </rPh>
    <phoneticPr fontId="2"/>
  </si>
  <si>
    <t>法人税等</t>
    <rPh sb="0" eb="4">
      <t>ホウジンゼイトウ</t>
    </rPh>
    <phoneticPr fontId="2"/>
  </si>
  <si>
    <t>当期純利益</t>
    <rPh sb="0" eb="5">
      <t>トウキジュンリエキ</t>
    </rPh>
    <phoneticPr fontId="2"/>
  </si>
  <si>
    <t>　現金及び預金</t>
    <rPh sb="1" eb="3">
      <t>ゲンキン</t>
    </rPh>
    <rPh sb="3" eb="4">
      <t>オヨ</t>
    </rPh>
    <rPh sb="5" eb="7">
      <t>ヨキン</t>
    </rPh>
    <phoneticPr fontId="2"/>
  </si>
  <si>
    <t>　売上債権(純額)</t>
    <rPh sb="1" eb="5">
      <t>ウリアゲサイケン</t>
    </rPh>
    <rPh sb="6" eb="8">
      <t>ジュンガク</t>
    </rPh>
    <phoneticPr fontId="2"/>
  </si>
  <si>
    <t>　棚卸資産</t>
    <rPh sb="1" eb="5">
      <t>タナオロシシサン</t>
    </rPh>
    <phoneticPr fontId="2"/>
  </si>
  <si>
    <t>　その他流動資産</t>
    <rPh sb="3" eb="4">
      <t>タ</t>
    </rPh>
    <rPh sb="4" eb="8">
      <t>リュウドウシサン</t>
    </rPh>
    <phoneticPr fontId="2"/>
  </si>
  <si>
    <t>流動資産合計</t>
    <rPh sb="0" eb="4">
      <t>リュウドウシサン</t>
    </rPh>
    <rPh sb="4" eb="6">
      <t>ゴウケイ</t>
    </rPh>
    <phoneticPr fontId="2"/>
  </si>
  <si>
    <t>　有形固定資産</t>
    <rPh sb="1" eb="7">
      <t>ユウケイコテイシサン</t>
    </rPh>
    <phoneticPr fontId="2"/>
  </si>
  <si>
    <t>　無形固定資産</t>
    <rPh sb="1" eb="7">
      <t>ムケイコテイシサン</t>
    </rPh>
    <phoneticPr fontId="2"/>
  </si>
  <si>
    <t>　投資その他</t>
    <rPh sb="1" eb="3">
      <t>トウシ</t>
    </rPh>
    <rPh sb="5" eb="6">
      <t>タ</t>
    </rPh>
    <phoneticPr fontId="2"/>
  </si>
  <si>
    <t>固定資産合計</t>
    <rPh sb="0" eb="6">
      <t>コテイシサンゴウケイ</t>
    </rPh>
    <phoneticPr fontId="2"/>
  </si>
  <si>
    <t>　仕入債務</t>
    <rPh sb="1" eb="5">
      <t>シイレサイム</t>
    </rPh>
    <phoneticPr fontId="2"/>
  </si>
  <si>
    <t>　有利子負債</t>
    <rPh sb="1" eb="6">
      <t>ユウリシフサイ</t>
    </rPh>
    <phoneticPr fontId="2"/>
  </si>
  <si>
    <t>負債合計</t>
    <rPh sb="0" eb="4">
      <t>フサイゴウケイ</t>
    </rPh>
    <phoneticPr fontId="2"/>
  </si>
  <si>
    <t>株主資本合計</t>
    <rPh sb="0" eb="4">
      <t>カブヌシシホン</t>
    </rPh>
    <rPh sb="4" eb="6">
      <t>ゴウケイ</t>
    </rPh>
    <phoneticPr fontId="2"/>
  </si>
  <si>
    <t>純資産</t>
    <rPh sb="0" eb="3">
      <t>ジュンシサン</t>
    </rPh>
    <phoneticPr fontId="2"/>
  </si>
  <si>
    <t>総資産</t>
    <rPh sb="0" eb="3">
      <t>ソウシサン</t>
    </rPh>
    <phoneticPr fontId="2"/>
  </si>
  <si>
    <t>期中平均株式数</t>
  </si>
  <si>
    <t>期末発行済株式数</t>
  </si>
  <si>
    <t>PER(株価収益率)</t>
    <rPh sb="4" eb="9">
      <t>カブカシュウエキリツ</t>
    </rPh>
    <phoneticPr fontId="2"/>
  </si>
  <si>
    <t>PBR(株価純資産倍率)</t>
    <rPh sb="4" eb="6">
      <t>カブカ</t>
    </rPh>
    <rPh sb="6" eb="9">
      <t>ジュンシサン</t>
    </rPh>
    <rPh sb="9" eb="11">
      <t>バイリツ</t>
    </rPh>
    <phoneticPr fontId="2"/>
  </si>
  <si>
    <t>ROE(自己資本利益率)</t>
    <rPh sb="4" eb="8">
      <t>ジコシホン</t>
    </rPh>
    <rPh sb="8" eb="11">
      <t>リエキリツ</t>
    </rPh>
    <phoneticPr fontId="2"/>
  </si>
  <si>
    <t>ROIC(投下資本利益率)</t>
    <phoneticPr fontId="2"/>
  </si>
  <si>
    <t>自己資本比率</t>
    <rPh sb="0" eb="4">
      <t>ジコシホン</t>
    </rPh>
    <rPh sb="4" eb="6">
      <t>ヒリツ</t>
    </rPh>
    <phoneticPr fontId="2"/>
  </si>
  <si>
    <t>【連結損益計算書】</t>
    <rPh sb="1" eb="3">
      <t>レンケツ</t>
    </rPh>
    <rPh sb="3" eb="5">
      <t>ソンエキ</t>
    </rPh>
    <rPh sb="5" eb="8">
      <t>ケイサンショ</t>
    </rPh>
    <phoneticPr fontId="2"/>
  </si>
  <si>
    <t>【連結貸借対照表】</t>
    <rPh sb="1" eb="3">
      <t>レンケツ</t>
    </rPh>
    <rPh sb="3" eb="8">
      <t>タイシャクタイショウヒョウ</t>
    </rPh>
    <phoneticPr fontId="2"/>
  </si>
  <si>
    <t>【連結キャッシュ・フロー計算書】</t>
    <rPh sb="1" eb="3">
      <t>レンケツ</t>
    </rPh>
    <rPh sb="12" eb="15">
      <t>ケイサンショ</t>
    </rPh>
    <phoneticPr fontId="2"/>
  </si>
  <si>
    <t>営業活動によるキャッシュ・フロー</t>
    <rPh sb="0" eb="4">
      <t>エイギョウカツドウ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</si>
  <si>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</si>
  <si>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</si>
  <si>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配当性向(連結)</t>
    <rPh sb="0" eb="4">
      <t>ハイトウセイコウ</t>
    </rPh>
    <rPh sb="5" eb="7">
      <t>レンケツ</t>
    </rPh>
    <phoneticPr fontId="2"/>
  </si>
  <si>
    <t>【株式情報】</t>
    <rPh sb="1" eb="5">
      <t>カブシキジョウホウ</t>
    </rPh>
    <phoneticPr fontId="2"/>
  </si>
  <si>
    <t>【経営指標】</t>
    <rPh sb="1" eb="3">
      <t>ケイエイ</t>
    </rPh>
    <rPh sb="3" eb="5">
      <t>シヒョウ</t>
    </rPh>
    <phoneticPr fontId="2"/>
  </si>
  <si>
    <t>【従業員数】</t>
    <rPh sb="1" eb="5">
      <t>ジュウギョウインスウ</t>
    </rPh>
    <phoneticPr fontId="2"/>
  </si>
  <si>
    <t>【受注情報】</t>
    <rPh sb="1" eb="5">
      <t>ジュチュウジョウホウ</t>
    </rPh>
    <phoneticPr fontId="2"/>
  </si>
  <si>
    <t>受注高</t>
    <rPh sb="0" eb="3">
      <t>ジュチュウダカ</t>
    </rPh>
    <phoneticPr fontId="2"/>
  </si>
  <si>
    <t>受注残高</t>
    <rPh sb="0" eb="4">
      <t>ジュチュウザンダカ</t>
    </rPh>
    <phoneticPr fontId="2"/>
  </si>
  <si>
    <r>
      <t>社員</t>
    </r>
    <r>
      <rPr>
        <sz val="10"/>
        <color theme="1"/>
        <rFont val="Tahoma"/>
        <family val="2"/>
        <charset val="1"/>
      </rPr>
      <t>‗</t>
    </r>
    <r>
      <rPr>
        <sz val="10"/>
        <color theme="1"/>
        <rFont val="游ゴシック"/>
        <family val="2"/>
        <charset val="128"/>
        <scheme val="minor"/>
      </rPr>
      <t>男性</t>
    </r>
    <rPh sb="0" eb="2">
      <t>シャイン</t>
    </rPh>
    <rPh sb="3" eb="5">
      <t>ダンセイ</t>
    </rPh>
    <phoneticPr fontId="2"/>
  </si>
  <si>
    <r>
      <t>社員</t>
    </r>
    <r>
      <rPr>
        <sz val="10"/>
        <color theme="1"/>
        <rFont val="Tahoma"/>
        <family val="2"/>
        <charset val="1"/>
      </rPr>
      <t>‗</t>
    </r>
    <r>
      <rPr>
        <sz val="10"/>
        <color theme="1"/>
        <rFont val="游ゴシック"/>
        <family val="2"/>
        <charset val="128"/>
        <scheme val="minor"/>
      </rPr>
      <t>女性</t>
    </r>
    <rPh sb="0" eb="2">
      <t>シャイン</t>
    </rPh>
    <rPh sb="2" eb="5">
      <t>_ジョセイ</t>
    </rPh>
    <phoneticPr fontId="2"/>
  </si>
  <si>
    <r>
      <t>社員</t>
    </r>
    <r>
      <rPr>
        <b/>
        <sz val="10"/>
        <color theme="1"/>
        <rFont val="Tahoma"/>
        <family val="2"/>
        <charset val="1"/>
      </rPr>
      <t>‗</t>
    </r>
    <r>
      <rPr>
        <b/>
        <sz val="10"/>
        <color theme="1"/>
        <rFont val="游ゴシック"/>
        <family val="2"/>
        <charset val="128"/>
        <scheme val="minor"/>
      </rPr>
      <t>合計</t>
    </r>
    <rPh sb="0" eb="2">
      <t>シャイン</t>
    </rPh>
    <rPh sb="2" eb="5">
      <t>_ゴウケイ</t>
    </rPh>
    <phoneticPr fontId="2"/>
  </si>
  <si>
    <r>
      <t>臨時</t>
    </r>
    <r>
      <rPr>
        <sz val="10"/>
        <color theme="1"/>
        <rFont val="Tahoma"/>
        <family val="2"/>
        <charset val="1"/>
      </rPr>
      <t>‗</t>
    </r>
    <r>
      <rPr>
        <sz val="10"/>
        <color theme="1"/>
        <rFont val="游ゴシック"/>
        <family val="2"/>
        <charset val="128"/>
      </rPr>
      <t>男性(平均）</t>
    </r>
    <rPh sb="0" eb="2">
      <t>リンジ</t>
    </rPh>
    <rPh sb="3" eb="5">
      <t>ダンセイ</t>
    </rPh>
    <rPh sb="6" eb="8">
      <t>ヘイキン</t>
    </rPh>
    <phoneticPr fontId="2"/>
  </si>
  <si>
    <r>
      <t>臨時</t>
    </r>
    <r>
      <rPr>
        <sz val="10"/>
        <color theme="1"/>
        <rFont val="Tahoma"/>
        <family val="2"/>
        <charset val="1"/>
      </rPr>
      <t>‗</t>
    </r>
    <r>
      <rPr>
        <sz val="10"/>
        <color theme="1"/>
        <rFont val="游ゴシック"/>
        <family val="2"/>
        <charset val="128"/>
        <scheme val="minor"/>
      </rPr>
      <t>女性(平均）</t>
    </r>
    <rPh sb="0" eb="2">
      <t>リンジ</t>
    </rPh>
    <rPh sb="2" eb="5">
      <t>_ジョセイ</t>
    </rPh>
    <rPh sb="6" eb="8">
      <t>ヘイキン</t>
    </rPh>
    <phoneticPr fontId="2"/>
  </si>
  <si>
    <r>
      <t>臨時</t>
    </r>
    <r>
      <rPr>
        <b/>
        <sz val="10"/>
        <color theme="1"/>
        <rFont val="Tahoma"/>
        <family val="2"/>
        <charset val="1"/>
      </rPr>
      <t>‗</t>
    </r>
    <r>
      <rPr>
        <b/>
        <sz val="10"/>
        <color theme="1"/>
        <rFont val="游ゴシック"/>
        <family val="2"/>
        <charset val="128"/>
        <scheme val="minor"/>
      </rPr>
      <t>合計(平均)</t>
    </r>
    <rPh sb="0" eb="2">
      <t>リンジ</t>
    </rPh>
    <rPh sb="3" eb="5">
      <t>ゴウケイ</t>
    </rPh>
    <rPh sb="6" eb="8">
      <t>ヘイキン</t>
    </rPh>
    <phoneticPr fontId="2"/>
  </si>
  <si>
    <t>1人当たり売上高</t>
    <rPh sb="1" eb="3">
      <t>リア</t>
    </rPh>
    <rPh sb="5" eb="8">
      <t>ウリアゲダカ</t>
    </rPh>
    <phoneticPr fontId="2"/>
  </si>
  <si>
    <t>1人当たり受注高</t>
    <rPh sb="1" eb="3">
      <t>リア</t>
    </rPh>
    <rPh sb="5" eb="8">
      <t>ジュチュウダカ</t>
    </rPh>
    <phoneticPr fontId="2"/>
  </si>
  <si>
    <t>1人当たり営業利益額</t>
    <rPh sb="1" eb="3">
      <t>リア</t>
    </rPh>
    <rPh sb="5" eb="10">
      <t>エイギョウリエキガク</t>
    </rPh>
    <phoneticPr fontId="2"/>
  </si>
  <si>
    <t>期末株価(円)</t>
    <rPh sb="0" eb="2">
      <t>キマツ</t>
    </rPh>
    <rPh sb="2" eb="4">
      <t>カブカ</t>
    </rPh>
    <rPh sb="5" eb="6">
      <t>エン</t>
    </rPh>
    <phoneticPr fontId="2"/>
  </si>
  <si>
    <t>１株あたり配当金(円)</t>
    <rPh sb="1" eb="2">
      <t>カブ</t>
    </rPh>
    <rPh sb="5" eb="8">
      <t>ハイトウキン</t>
    </rPh>
    <rPh sb="9" eb="10">
      <t>エン</t>
    </rPh>
    <phoneticPr fontId="2"/>
  </si>
  <si>
    <t>１株当たり純資産(円)</t>
    <rPh sb="1" eb="3">
      <t>カブア</t>
    </rPh>
    <rPh sb="5" eb="8">
      <t>ジュンシサン</t>
    </rPh>
    <rPh sb="9" eb="10">
      <t>エン</t>
    </rPh>
    <phoneticPr fontId="2"/>
  </si>
  <si>
    <t>１株当たり純利益(円)</t>
    <rPh sb="1" eb="3">
      <t>カブア</t>
    </rPh>
    <rPh sb="5" eb="8">
      <t>ジュンリエキ</t>
    </rPh>
    <rPh sb="9" eb="10">
      <t>エン</t>
    </rPh>
    <phoneticPr fontId="2"/>
  </si>
  <si>
    <t>4Q</t>
    <phoneticPr fontId="2"/>
  </si>
  <si>
    <t>期末株価</t>
    <rPh sb="0" eb="2">
      <t>キマツ</t>
    </rPh>
    <rPh sb="2" eb="4">
      <t>カブカ</t>
    </rPh>
    <phoneticPr fontId="2"/>
  </si>
  <si>
    <t>１株あたり配当金</t>
    <rPh sb="1" eb="2">
      <t>カブ</t>
    </rPh>
    <rPh sb="5" eb="8">
      <t>ハイトウキン</t>
    </rPh>
    <phoneticPr fontId="2"/>
  </si>
  <si>
    <t>１株当たり純資産</t>
    <rPh sb="1" eb="3">
      <t>カブア</t>
    </rPh>
    <rPh sb="5" eb="8">
      <t>ジュンシサン</t>
    </rPh>
    <phoneticPr fontId="2"/>
  </si>
  <si>
    <t>１株当たり純利益</t>
    <rPh sb="1" eb="3">
      <t>カブア</t>
    </rPh>
    <rPh sb="5" eb="8">
      <t>ジュンリエキ</t>
    </rPh>
    <phoneticPr fontId="2"/>
  </si>
  <si>
    <t>単位</t>
    <rPh sb="0" eb="2">
      <t>タンイ</t>
    </rPh>
    <phoneticPr fontId="2"/>
  </si>
  <si>
    <t>百万円</t>
    <rPh sb="0" eb="3">
      <t>ヒャクマンエン</t>
    </rPh>
    <phoneticPr fontId="2"/>
  </si>
  <si>
    <t>株</t>
    <rPh sb="0" eb="1">
      <t>カブ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</si>
  <si>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</si>
  <si>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</si>
  <si>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倍</t>
    <rPh sb="0" eb="1">
      <t>バイ</t>
    </rPh>
    <phoneticPr fontId="2"/>
  </si>
  <si>
    <t>％</t>
    <phoneticPr fontId="2"/>
  </si>
  <si>
    <t>2022年3月期</t>
    <rPh sb="4" eb="5">
      <t>ネン</t>
    </rPh>
    <rPh sb="6" eb="8">
      <t>ガツキ</t>
    </rPh>
    <phoneticPr fontId="2"/>
  </si>
  <si>
    <t>2023年3月期</t>
    <rPh sb="4" eb="5">
      <t>ネン</t>
    </rPh>
    <rPh sb="6" eb="8">
      <t>ガツキ</t>
    </rPh>
    <phoneticPr fontId="2"/>
  </si>
  <si>
    <t>2024年3月期</t>
    <rPh sb="4" eb="5">
      <t>ネン</t>
    </rPh>
    <rPh sb="6" eb="8">
      <t>ガツキ</t>
    </rPh>
    <phoneticPr fontId="2"/>
  </si>
  <si>
    <t>2025年3月期</t>
    <rPh sb="4" eb="5">
      <t>ネン</t>
    </rPh>
    <rPh sb="6" eb="8">
      <t>ガツキ</t>
    </rPh>
    <phoneticPr fontId="2"/>
  </si>
  <si>
    <t>連結業績（四半期会計期間推移）</t>
    <rPh sb="0" eb="4">
      <t>レンケツギョウセキ</t>
    </rPh>
    <rPh sb="5" eb="12">
      <t>シハンキカイケイキカン</t>
    </rPh>
    <rPh sb="12" eb="14">
      <t>スイイ</t>
    </rPh>
    <phoneticPr fontId="2"/>
  </si>
  <si>
    <t>連結業績（四半期累計期間推移）</t>
    <rPh sb="0" eb="4">
      <t>レンケツギョウセキ</t>
    </rPh>
    <rPh sb="5" eb="8">
      <t>シハンキ</t>
    </rPh>
    <rPh sb="8" eb="10">
      <t>ルイケイ</t>
    </rPh>
    <rPh sb="10" eb="12">
      <t>キカン</t>
    </rPh>
    <rPh sb="12" eb="14">
      <t>スイイ</t>
    </rPh>
    <phoneticPr fontId="2"/>
  </si>
  <si>
    <t>DOE(株主資本配当率)</t>
    <rPh sb="4" eb="8">
      <t>カブヌシシホン</t>
    </rPh>
    <rPh sb="8" eb="11">
      <t>ハイトウリツ</t>
    </rPh>
    <phoneticPr fontId="2"/>
  </si>
  <si>
    <t>　人件費</t>
    <rPh sb="1" eb="4">
      <t>ジンケンヒ</t>
    </rPh>
    <phoneticPr fontId="2"/>
  </si>
  <si>
    <t>　一般管理販売費</t>
    <rPh sb="1" eb="8">
      <t>イッパンカンリハンバイヒ</t>
    </rPh>
    <phoneticPr fontId="2"/>
  </si>
  <si>
    <t>2021/03</t>
  </si>
  <si>
    <t>1Q</t>
  </si>
  <si>
    <t>2Q</t>
  </si>
  <si>
    <t>3Q</t>
  </si>
  <si>
    <t>4Q</t>
  </si>
  <si>
    <t>2022/03</t>
  </si>
  <si>
    <t>2023/03</t>
  </si>
  <si>
    <t>2024/03</t>
  </si>
  <si>
    <t>2025/03</t>
  </si>
  <si>
    <t>2026/03</t>
    <phoneticPr fontId="2"/>
  </si>
  <si>
    <t>2026年3月期</t>
    <rPh sb="4" eb="5">
      <t>ネン</t>
    </rPh>
    <rPh sb="6" eb="8">
      <t>ガツキ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</si>
</sst>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,,"/>
    <numFmt numFmtId="177" formatCode="#,##0.0;[Red]\-#,##0.0"/>
    <numFmt numFmtId="178" formatCode="0.0%"/>
    <numFmt numFmtId="179" formatCode="#,##0.0,,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Tahoma"/>
      <family val="2"/>
      <charset val="1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Tahoma"/>
      <family val="2"/>
      <charset val="1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50">
    <xf numFmtId="0" fontId="0" fillId="0" borderId="0" xfId="0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40" fontId="0" fillId="0" borderId="1" xfId="1" applyNumberFormat="1" applyFont="1" applyBorder="1" applyAlignment="1">
      <alignment vertical="center" shrinkToFit="1"/>
    </xf>
    <xf numFmtId="10" fontId="0" fillId="0" borderId="1" xfId="2" applyNumberFormat="1" applyFont="1" applyBorder="1" applyAlignment="1">
      <alignment vertical="center" shrinkToFit="1"/>
    </xf>
    <xf numFmtId="40" fontId="0" fillId="0" borderId="1" xfId="1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176" fontId="0" fillId="2" borderId="8" xfId="0" applyNumberForma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2" borderId="8" xfId="0" applyFill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1" xfId="0" applyFill="1" applyBorder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8" xfId="0" quotePrefix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 shrinkToFit="1"/>
    </xf>
    <xf numFmtId="0" fontId="0" fillId="4" borderId="6" xfId="0" quotePrefix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5" borderId="1" xfId="0" applyFill="1" applyBorder="1">
      <alignment vertical="center"/>
    </xf>
    <xf numFmtId="176" fontId="0" fillId="0" borderId="10" xfId="0" applyNumberFormat="1" applyBorder="1" applyAlignment="1">
      <alignment vertical="center" shrinkToFit="1"/>
    </xf>
    <xf numFmtId="176" fontId="0" fillId="6" borderId="1" xfId="0" applyNumberFormat="1" applyFill="1" applyBorder="1" applyAlignment="1">
      <alignment vertical="center" shrinkToFit="1"/>
    </xf>
    <xf numFmtId="0" fontId="5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0" fontId="0" fillId="6" borderId="1" xfId="2" applyNumberFormat="1" applyFont="1" applyFill="1" applyBorder="1" applyAlignment="1">
      <alignment vertical="center" shrinkToFit="1"/>
    </xf>
    <xf numFmtId="0" fontId="0" fillId="6" borderId="1" xfId="0" applyFill="1" applyBorder="1" applyAlignment="1">
      <alignment vertical="center" shrinkToFit="1"/>
    </xf>
    <xf numFmtId="0" fontId="0" fillId="6" borderId="1" xfId="0" applyFill="1" applyBorder="1">
      <alignment vertical="center"/>
    </xf>
    <xf numFmtId="177" fontId="0" fillId="6" borderId="1" xfId="1" applyNumberFormat="1" applyFont="1" applyFill="1" applyBorder="1" applyAlignment="1">
      <alignment vertical="center" shrinkToFit="1"/>
    </xf>
    <xf numFmtId="178" fontId="0" fillId="6" borderId="1" xfId="2" applyNumberFormat="1" applyFon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2" borderId="8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2" borderId="15" xfId="0" quotePrefix="1" applyFill="1" applyBorder="1" applyAlignment="1">
      <alignment horizontal="center" vertical="center" shrinkToFit="1"/>
    </xf>
    <xf numFmtId="0" fontId="0" fillId="4" borderId="16" xfId="0" quotePrefix="1" applyFill="1" applyBorder="1" applyAlignment="1">
      <alignment horizontal="center" vertical="center" shrinkToFit="1"/>
    </xf>
    <xf numFmtId="176" fontId="0" fillId="2" borderId="17" xfId="0" applyNumberFormat="1" applyFill="1" applyBorder="1" applyAlignment="1">
      <alignment vertical="center" shrinkToFit="1"/>
    </xf>
    <xf numFmtId="0" fontId="0" fillId="4" borderId="17" xfId="0" quotePrefix="1" applyFill="1" applyBorder="1" applyAlignment="1">
      <alignment horizontal="center" vertical="center" shrinkToFit="1"/>
    </xf>
    <xf numFmtId="176" fontId="0" fillId="2" borderId="18" xfId="0" applyNumberFormat="1" applyFill="1" applyBorder="1" applyAlignment="1">
      <alignment vertical="center" shrinkToFit="1"/>
    </xf>
    <xf numFmtId="0" fontId="0" fillId="4" borderId="19" xfId="0" applyFill="1" applyBorder="1">
      <alignment vertical="center"/>
    </xf>
    <xf numFmtId="38" fontId="0" fillId="2" borderId="17" xfId="1" applyFont="1" applyFill="1" applyBorder="1" applyAlignment="1">
      <alignment vertical="center" shrinkToFit="1"/>
    </xf>
    <xf numFmtId="0" fontId="0" fillId="2" borderId="17" xfId="0" applyFill="1" applyBorder="1">
      <alignment vertical="center"/>
    </xf>
    <xf numFmtId="0" fontId="0" fillId="4" borderId="17" xfId="0" applyFill="1" applyBorder="1">
      <alignment vertical="center"/>
    </xf>
    <xf numFmtId="0" fontId="5" fillId="2" borderId="17" xfId="0" applyFont="1" applyFill="1" applyBorder="1">
      <alignment vertical="center"/>
    </xf>
    <xf numFmtId="0" fontId="0" fillId="5" borderId="17" xfId="0" applyFill="1" applyBorder="1">
      <alignment vertical="center"/>
    </xf>
    <xf numFmtId="40" fontId="0" fillId="2" borderId="17" xfId="1" applyNumberFormat="1" applyFont="1" applyFill="1" applyBorder="1" applyAlignment="1">
      <alignment vertical="center" shrinkToFit="1"/>
    </xf>
    <xf numFmtId="10" fontId="0" fillId="2" borderId="17" xfId="2" applyNumberFormat="1" applyFont="1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177" fontId="0" fillId="2" borderId="17" xfId="1" applyNumberFormat="1" applyFont="1" applyFill="1" applyBorder="1" applyAlignment="1">
      <alignment vertical="center" shrinkToFit="1"/>
    </xf>
    <xf numFmtId="178" fontId="0" fillId="2" borderId="17" xfId="2" applyNumberFormat="1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2" borderId="24" xfId="0" quotePrefix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176" fontId="0" fillId="0" borderId="7" xfId="0" applyNumberFormat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176" fontId="0" fillId="0" borderId="9" xfId="0" applyNumberFormat="1" applyBorder="1" applyAlignment="1">
      <alignment vertical="center" shrinkToFit="1"/>
    </xf>
    <xf numFmtId="176" fontId="0" fillId="2" borderId="11" xfId="0" applyNumberFormat="1" applyFill="1" applyBorder="1" applyAlignment="1">
      <alignment vertical="center" shrinkToFit="1"/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38" fontId="0" fillId="0" borderId="7" xfId="1" applyFont="1" applyBorder="1" applyAlignment="1">
      <alignment vertical="center" shrinkToFit="1"/>
    </xf>
    <xf numFmtId="38" fontId="0" fillId="2" borderId="8" xfId="1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6" borderId="7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7" xfId="0" applyFill="1" applyBorder="1">
      <alignment vertical="center"/>
    </xf>
    <xf numFmtId="0" fontId="5" fillId="0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0" fillId="5" borderId="7" xfId="0" applyFill="1" applyBorder="1">
      <alignment vertical="center"/>
    </xf>
    <xf numFmtId="0" fontId="0" fillId="5" borderId="8" xfId="0" applyFill="1" applyBorder="1">
      <alignment vertical="center"/>
    </xf>
    <xf numFmtId="40" fontId="0" fillId="0" borderId="7" xfId="1" applyNumberFormat="1" applyFont="1" applyBorder="1" applyAlignment="1">
      <alignment vertical="center" shrinkToFit="1"/>
    </xf>
    <xf numFmtId="40" fontId="0" fillId="2" borderId="8" xfId="1" applyNumberFormat="1" applyFont="1" applyFill="1" applyBorder="1" applyAlignment="1">
      <alignment vertical="center" shrinkToFit="1"/>
    </xf>
    <xf numFmtId="0" fontId="0" fillId="6" borderId="7" xfId="0" applyFill="1" applyBorder="1" applyAlignment="1">
      <alignment vertical="center" shrinkToFit="1"/>
    </xf>
    <xf numFmtId="10" fontId="0" fillId="2" borderId="8" xfId="2" applyNumberFormat="1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177" fontId="0" fillId="2" borderId="8" xfId="1" applyNumberFormat="1" applyFont="1" applyFill="1" applyBorder="1" applyAlignment="1">
      <alignment vertical="center" shrinkToFit="1"/>
    </xf>
    <xf numFmtId="40" fontId="0" fillId="0" borderId="7" xfId="1" applyNumberFormat="1" applyFont="1" applyFill="1" applyBorder="1" applyAlignment="1">
      <alignment vertical="center" shrinkToFit="1"/>
    </xf>
    <xf numFmtId="10" fontId="0" fillId="6" borderId="7" xfId="2" applyNumberFormat="1" applyFont="1" applyFill="1" applyBorder="1" applyAlignment="1">
      <alignment vertical="center" shrinkToFit="1"/>
    </xf>
    <xf numFmtId="178" fontId="0" fillId="2" borderId="8" xfId="2" applyNumberFormat="1" applyFont="1" applyFill="1" applyBorder="1" applyAlignment="1">
      <alignment vertical="center" shrinkToFit="1"/>
    </xf>
    <xf numFmtId="10" fontId="0" fillId="0" borderId="7" xfId="2" applyNumberFormat="1" applyFont="1" applyBorder="1" applyAlignment="1">
      <alignment vertical="center" shrinkToFit="1"/>
    </xf>
    <xf numFmtId="3" fontId="0" fillId="0" borderId="7" xfId="0" applyNumberFormat="1" applyBorder="1" applyAlignment="1">
      <alignment vertical="center" shrinkToFit="1"/>
    </xf>
    <xf numFmtId="0" fontId="0" fillId="3" borderId="7" xfId="0" applyFill="1" applyBorder="1">
      <alignment vertical="center"/>
    </xf>
    <xf numFmtId="176" fontId="0" fillId="0" borderId="7" xfId="0" applyNumberFormat="1" applyBorder="1">
      <alignment vertical="center"/>
    </xf>
    <xf numFmtId="176" fontId="0" fillId="0" borderId="7" xfId="0" applyNumberFormat="1" applyFill="1" applyBorder="1" applyAlignment="1">
      <alignment vertical="center" shrinkToFit="1"/>
    </xf>
    <xf numFmtId="0" fontId="4" fillId="4" borderId="4" xfId="0" applyFont="1" applyFill="1" applyBorder="1">
      <alignment vertical="center"/>
    </xf>
    <xf numFmtId="0" fontId="12" fillId="4" borderId="5" xfId="0" applyFont="1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" fillId="4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4" fillId="5" borderId="7" xfId="0" applyFont="1" applyFill="1" applyBorder="1">
      <alignment vertical="center"/>
    </xf>
    <xf numFmtId="0" fontId="0" fillId="0" borderId="7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4" fillId="4" borderId="25" xfId="0" applyFont="1" applyFill="1" applyBorder="1">
      <alignment vertical="center"/>
    </xf>
    <xf numFmtId="0" fontId="13" fillId="0" borderId="0" xfId="0" applyFont="1">
      <alignment vertical="center"/>
    </xf>
    <xf numFmtId="0" fontId="0" fillId="0" borderId="1" xfId="0" applyFill="1" applyBorder="1" applyAlignment="1">
      <alignment vertical="center" shrinkToFit="1"/>
    </xf>
    <xf numFmtId="179" fontId="0" fillId="2" borderId="11" xfId="0" applyNumberFormat="1" applyFill="1" applyBorder="1">
      <alignment vertical="center"/>
    </xf>
    <xf numFmtId="179" fontId="0" fillId="2" borderId="18" xfId="0" applyNumberFormat="1" applyFill="1" applyBorder="1" applyAlignment="1">
      <alignment vertical="center" shrinkToFit="1"/>
    </xf>
    <xf numFmtId="179" fontId="0" fillId="0" borderId="9" xfId="0" applyNumberFormat="1" applyBorder="1">
      <alignment vertical="center"/>
    </xf>
    <xf numFmtId="179" fontId="0" fillId="0" borderId="10" xfId="0" applyNumberFormat="1" applyBorder="1">
      <alignment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40" fontId="0" fillId="0" borderId="1" xfId="1" applyNumberFormat="1" applyFont="1" applyBorder="1" applyAlignment="1">
      <alignment vertical="center" shrinkToFit="1"/>
    </xf>
    <xf numFmtId="10" fontId="0" fillId="0" borderId="1" xfId="2" applyNumberFormat="1" applyFont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5" borderId="1" xfId="0" applyFill="1" applyBorder="1">
      <alignment vertical="center"/>
    </xf>
    <xf numFmtId="176" fontId="0" fillId="0" borderId="10" xfId="0" applyNumberFormat="1" applyBorder="1" applyAlignment="1">
      <alignment vertical="center" shrinkToFit="1"/>
    </xf>
    <xf numFmtId="176" fontId="0" fillId="6" borderId="1" xfId="0" applyNumberFormat="1" applyFill="1" applyBorder="1" applyAlignment="1">
      <alignment vertical="center" shrinkToFit="1"/>
    </xf>
    <xf numFmtId="0" fontId="5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0" fontId="0" fillId="6" borderId="1" xfId="2" applyNumberFormat="1" applyFont="1" applyFill="1" applyBorder="1" applyAlignment="1">
      <alignment vertical="center" shrinkToFit="1"/>
    </xf>
    <xf numFmtId="177" fontId="0" fillId="6" borderId="1" xfId="1" applyNumberFormat="1" applyFont="1" applyFill="1" applyBorder="1" applyAlignment="1">
      <alignment vertical="center" shrinkToFit="1"/>
    </xf>
    <xf numFmtId="178" fontId="0" fillId="6" borderId="1" xfId="2" applyNumberFormat="1" applyFont="1" applyFill="1" applyBorder="1" applyAlignment="1">
      <alignment vertical="center" shrinkToFit="1"/>
    </xf>
    <xf numFmtId="0" fontId="0" fillId="4" borderId="5" xfId="0" applyFill="1" applyBorder="1">
      <alignment vertical="center"/>
    </xf>
    <xf numFmtId="179" fontId="0" fillId="0" borderId="10" xfId="0" applyNumberFormat="1" applyBorder="1">
      <alignment vertical="center"/>
    </xf>
    <xf numFmtId="176" fontId="0" fillId="0" borderId="20" xfId="0" applyNumberForma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3" xfId="3" xr:uid="{5F62CD5A-BE15-4FA7-A1DA-D24B0CE64768}"/>
  </cellStyles>
  <dxfs count="0"/>
  <tableStyles count="0" defaultTableStyle="TableStyleMedium2" defaultPivotStyle="PivotStyleLight16"/>
  <colors>
    <mruColors>
      <color rgb="FF3366FF"/>
      <color rgb="FF33CCFF"/>
      <color rgb="FFCCFFCC"/>
      <color rgb="FF6699FF"/>
      <color rgb="FF00CC99"/>
      <color rgb="FF00CC66"/>
      <color rgb="FF33CC33"/>
      <color rgb="FF00FF00"/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3A6-F737-4727-9866-D39E0696F97A}">
  <sheetPr>
    <pageSetUpPr fitToPage="1"/>
  </sheetPr>
  <dimension ref="B1:X64"/>
  <sheetViews>
    <sheetView tabSelected="1" zoomScaleNormal="100" zoomScaleSheetLayoutView="88" workbookViewId="0">
      <pane xSplit="2" topLeftCell="C1" activePane="topRight" state="frozen"/>
      <selection pane="topRight" activeCell="W51" sqref="W51"/>
    </sheetView>
  </sheetViews>
  <sheetFormatPr defaultRowHeight="18.75" x14ac:dyDescent="0.4"/>
  <cols>
    <col min="1" max="1" width="1.375" customWidth="1"/>
    <col min="2" max="2" width="25.5" customWidth="1"/>
    <col min="3" max="3" width="7.125" style="44" customWidth="1"/>
    <col min="4" max="24" width="7.625" customWidth="1"/>
  </cols>
  <sheetData>
    <row r="1" spans="2:24" ht="19.5" thickBot="1" x14ac:dyDescent="0.45">
      <c r="B1" s="120" t="s">
        <v>77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x14ac:dyDescent="0.4">
      <c r="D2" s="1"/>
      <c r="E2" s="147" t="s">
        <v>72</v>
      </c>
      <c r="F2" s="148"/>
      <c r="G2" s="148"/>
      <c r="H2" s="149"/>
      <c r="I2" s="147" t="s">
        <v>73</v>
      </c>
      <c r="J2" s="148"/>
      <c r="K2" s="148"/>
      <c r="L2" s="149"/>
      <c r="M2" s="147" t="s">
        <v>74</v>
      </c>
      <c r="N2" s="148"/>
      <c r="O2" s="148"/>
      <c r="P2" s="149"/>
      <c r="Q2" s="147" t="s">
        <v>75</v>
      </c>
      <c r="R2" s="148"/>
      <c r="S2" s="148"/>
      <c r="T2" s="149"/>
      <c r="U2" s="147" t="s">
        <v>91</v>
      </c>
      <c r="V2" s="148"/>
      <c r="W2" s="148"/>
      <c r="X2" s="149"/>
    </row>
    <row r="3" spans="2:24" s="2" customFormat="1" ht="19.5" thickBot="1" x14ac:dyDescent="0.45">
      <c r="B3" s="14" t="s">
        <v>0</v>
      </c>
      <c r="C3" s="43" t="s">
        <v>65</v>
      </c>
      <c r="D3" s="56" t="s">
        <v>81</v>
      </c>
      <c r="E3" s="72" t="s">
        <v>82</v>
      </c>
      <c r="F3" s="15" t="s">
        <v>83</v>
      </c>
      <c r="G3" s="15" t="s">
        <v>84</v>
      </c>
      <c r="H3" s="73" t="s">
        <v>86</v>
      </c>
      <c r="I3" s="72" t="s">
        <v>82</v>
      </c>
      <c r="J3" s="15" t="s">
        <v>83</v>
      </c>
      <c r="K3" s="15" t="s">
        <v>84</v>
      </c>
      <c r="L3" s="73" t="s">
        <v>87</v>
      </c>
      <c r="M3" s="72" t="s">
        <v>82</v>
      </c>
      <c r="N3" s="15" t="s">
        <v>83</v>
      </c>
      <c r="O3" s="15" t="s">
        <v>84</v>
      </c>
      <c r="P3" s="73" t="s">
        <v>88</v>
      </c>
      <c r="Q3" s="72" t="s">
        <v>82</v>
      </c>
      <c r="R3" s="15" t="s">
        <v>83</v>
      </c>
      <c r="S3" s="15" t="s">
        <v>84</v>
      </c>
      <c r="T3" s="73" t="s">
        <v>89</v>
      </c>
      <c r="U3" s="72" t="s">
        <v>1</v>
      </c>
      <c r="V3" s="15" t="s">
        <v>2</v>
      </c>
      <c r="W3" s="15" t="s">
        <v>3</v>
      </c>
      <c r="X3" s="73" t="s">
        <v>90</v>
      </c>
    </row>
    <row r="4" spans="2:24" s="13" customFormat="1" x14ac:dyDescent="0.4">
      <c r="B4" s="25" t="s">
        <v>34</v>
      </c>
      <c r="C4" s="45"/>
      <c r="D4" s="57"/>
      <c r="E4" s="74"/>
      <c r="F4" s="26"/>
      <c r="G4" s="26"/>
      <c r="H4" s="27"/>
      <c r="I4" s="74"/>
      <c r="J4" s="26"/>
      <c r="K4" s="26"/>
      <c r="L4" s="27"/>
      <c r="M4" s="74"/>
      <c r="N4" s="26"/>
      <c r="O4" s="26"/>
      <c r="P4" s="27"/>
      <c r="Q4" s="74"/>
      <c r="R4" s="26"/>
      <c r="S4" s="26"/>
      <c r="T4" s="27"/>
      <c r="U4" s="74"/>
      <c r="V4" s="26"/>
      <c r="W4" s="26"/>
      <c r="X4" s="27"/>
    </row>
    <row r="5" spans="2:24" x14ac:dyDescent="0.4">
      <c r="B5" s="16" t="s">
        <v>4</v>
      </c>
      <c r="C5" s="46" t="s">
        <v>66</v>
      </c>
      <c r="D5" s="58">
        <v>5623667620</v>
      </c>
      <c r="E5" s="75">
        <v>1663125313</v>
      </c>
      <c r="F5" s="3">
        <v>3794977959</v>
      </c>
      <c r="G5" s="3">
        <v>6637063129</v>
      </c>
      <c r="H5" s="17">
        <v>9007564831</v>
      </c>
      <c r="I5" s="75">
        <v>2751228508</v>
      </c>
      <c r="J5" s="3">
        <v>5736461091</v>
      </c>
      <c r="K5" s="3">
        <v>8548972635</v>
      </c>
      <c r="L5" s="17">
        <v>10839012521</v>
      </c>
      <c r="M5" s="75">
        <v>2471668797</v>
      </c>
      <c r="N5" s="3">
        <v>4616450490</v>
      </c>
      <c r="O5" s="3">
        <v>6648534032</v>
      </c>
      <c r="P5" s="17">
        <v>8366407539</v>
      </c>
      <c r="Q5" s="75">
        <v>1667567893</v>
      </c>
      <c r="R5" s="3">
        <v>3208803974</v>
      </c>
      <c r="S5" s="3">
        <v>4889730974</v>
      </c>
      <c r="T5" s="17">
        <v>6428380802</v>
      </c>
      <c r="U5" s="75">
        <v>1754466256</v>
      </c>
      <c r="V5" s="126">
        <v>3367225956</v>
      </c>
      <c r="W5" s="3">
        <v>5205602779</v>
      </c>
      <c r="X5" s="17"/>
    </row>
    <row r="6" spans="2:24" x14ac:dyDescent="0.4">
      <c r="B6" s="16" t="s">
        <v>5</v>
      </c>
      <c r="C6" s="46" t="s">
        <v>66</v>
      </c>
      <c r="D6" s="58">
        <v>845067827</v>
      </c>
      <c r="E6" s="75">
        <v>260468876</v>
      </c>
      <c r="F6" s="3">
        <v>555369291</v>
      </c>
      <c r="G6" s="3">
        <v>1098079397</v>
      </c>
      <c r="H6" s="17">
        <v>1493638951</v>
      </c>
      <c r="I6" s="75">
        <v>458249675</v>
      </c>
      <c r="J6" s="3">
        <v>910806482</v>
      </c>
      <c r="K6" s="3">
        <v>1375422958</v>
      </c>
      <c r="L6" s="17">
        <v>1747111505</v>
      </c>
      <c r="M6" s="75">
        <v>364008292</v>
      </c>
      <c r="N6" s="3">
        <v>686562766</v>
      </c>
      <c r="O6" s="3">
        <v>980032075</v>
      </c>
      <c r="P6" s="17">
        <v>1234057895</v>
      </c>
      <c r="Q6" s="75">
        <v>278199616</v>
      </c>
      <c r="R6" s="3">
        <v>526762401</v>
      </c>
      <c r="S6" s="3">
        <v>801403632</v>
      </c>
      <c r="T6" s="17">
        <v>1055535759</v>
      </c>
      <c r="U6" s="75">
        <v>281656195</v>
      </c>
      <c r="V6" s="126">
        <v>549969049</v>
      </c>
      <c r="W6" s="3">
        <v>852505660</v>
      </c>
      <c r="X6" s="17"/>
    </row>
    <row r="7" spans="2:24" x14ac:dyDescent="0.4">
      <c r="B7" s="16" t="s">
        <v>6</v>
      </c>
      <c r="C7" s="46" t="s">
        <v>66</v>
      </c>
      <c r="D7" s="58">
        <v>722120225</v>
      </c>
      <c r="E7" s="75">
        <v>196748107</v>
      </c>
      <c r="F7" s="3">
        <v>392378789.27272725</v>
      </c>
      <c r="G7" s="3">
        <v>603449094.63636363</v>
      </c>
      <c r="H7" s="17">
        <v>805974978.72727275</v>
      </c>
      <c r="I7" s="75">
        <v>207086761.09090909</v>
      </c>
      <c r="J7" s="3">
        <v>419493552.18181819</v>
      </c>
      <c r="K7" s="3">
        <v>643313446.27272725</v>
      </c>
      <c r="L7" s="17">
        <v>865726917.36363637</v>
      </c>
      <c r="M7" s="75">
        <v>227942828.09090909</v>
      </c>
      <c r="N7" s="3">
        <v>462556955.90909088</v>
      </c>
      <c r="O7" s="3">
        <v>688012810.4545455</v>
      </c>
      <c r="P7" s="17">
        <v>914793978</v>
      </c>
      <c r="Q7" s="75">
        <v>247268543.54545456</v>
      </c>
      <c r="R7" s="3">
        <v>484935829.09090912</v>
      </c>
      <c r="S7" s="3">
        <v>732914095.63636363</v>
      </c>
      <c r="T7" s="17">
        <v>992094674.18181825</v>
      </c>
      <c r="U7" s="105">
        <v>264365875</v>
      </c>
      <c r="V7" s="126">
        <v>517202660</v>
      </c>
      <c r="W7" s="3">
        <v>775637409</v>
      </c>
      <c r="X7" s="17"/>
    </row>
    <row r="8" spans="2:24" x14ac:dyDescent="0.4">
      <c r="B8" s="16" t="s">
        <v>79</v>
      </c>
      <c r="C8" s="46" t="s">
        <v>66</v>
      </c>
      <c r="D8" s="58">
        <v>472657808</v>
      </c>
      <c r="E8" s="75">
        <v>129479779</v>
      </c>
      <c r="F8" s="3">
        <v>291356545</v>
      </c>
      <c r="G8" s="3">
        <v>400114896</v>
      </c>
      <c r="H8" s="17">
        <v>535777121</v>
      </c>
      <c r="I8" s="75">
        <v>133608890</v>
      </c>
      <c r="J8" s="3">
        <v>272977848</v>
      </c>
      <c r="K8" s="3">
        <v>415477503</v>
      </c>
      <c r="L8" s="17">
        <v>555838803</v>
      </c>
      <c r="M8" s="75">
        <v>140672198</v>
      </c>
      <c r="N8" s="3">
        <v>290684802</v>
      </c>
      <c r="O8" s="3">
        <v>430190486</v>
      </c>
      <c r="P8" s="17">
        <v>573826645</v>
      </c>
      <c r="Q8" s="75">
        <v>150168402</v>
      </c>
      <c r="R8" s="3">
        <v>298330035</v>
      </c>
      <c r="S8" s="3">
        <v>446741506</v>
      </c>
      <c r="T8" s="17">
        <v>596092316</v>
      </c>
      <c r="U8" s="105">
        <v>156037349</v>
      </c>
      <c r="V8" s="126">
        <v>309256211</v>
      </c>
      <c r="W8" s="3">
        <v>465072191</v>
      </c>
      <c r="X8" s="17"/>
    </row>
    <row r="9" spans="2:24" x14ac:dyDescent="0.4">
      <c r="B9" s="16" t="s">
        <v>80</v>
      </c>
      <c r="C9" s="46" t="s">
        <v>66</v>
      </c>
      <c r="D9" s="58">
        <v>249462417</v>
      </c>
      <c r="E9" s="75">
        <v>67268328</v>
      </c>
      <c r="F9" s="3">
        <v>101022244.27272725</v>
      </c>
      <c r="G9" s="3">
        <v>203334198.63636363</v>
      </c>
      <c r="H9" s="17">
        <v>270197857.72727275</v>
      </c>
      <c r="I9" s="75">
        <v>73477871.090909094</v>
      </c>
      <c r="J9" s="3">
        <v>146515704.18181819</v>
      </c>
      <c r="K9" s="3">
        <v>227835943.27272725</v>
      </c>
      <c r="L9" s="17">
        <v>309888114.36363637</v>
      </c>
      <c r="M9" s="75">
        <v>87270630.090909094</v>
      </c>
      <c r="N9" s="3">
        <v>171872153.90909088</v>
      </c>
      <c r="O9" s="3">
        <v>257822324.4545455</v>
      </c>
      <c r="P9" s="17">
        <v>340967333</v>
      </c>
      <c r="Q9" s="75">
        <v>97100141.545454562</v>
      </c>
      <c r="R9" s="3">
        <v>186605794.09090912</v>
      </c>
      <c r="S9" s="3">
        <v>286172589.63636363</v>
      </c>
      <c r="T9" s="17">
        <v>396002358.18181825</v>
      </c>
      <c r="U9" s="105">
        <v>108328526</v>
      </c>
      <c r="V9" s="126">
        <v>207946449</v>
      </c>
      <c r="W9" s="3">
        <v>310565218</v>
      </c>
      <c r="X9" s="17"/>
    </row>
    <row r="10" spans="2:24" x14ac:dyDescent="0.4">
      <c r="B10" s="16" t="s">
        <v>7</v>
      </c>
      <c r="C10" s="46" t="s">
        <v>66</v>
      </c>
      <c r="D10" s="58">
        <v>122947602</v>
      </c>
      <c r="E10" s="75">
        <v>63720769</v>
      </c>
      <c r="F10" s="3">
        <v>162990501.72727275</v>
      </c>
      <c r="G10" s="3">
        <v>494630302.36363637</v>
      </c>
      <c r="H10" s="17">
        <v>687663972.27272725</v>
      </c>
      <c r="I10" s="75">
        <v>251162913.90909091</v>
      </c>
      <c r="J10" s="3">
        <v>491312929.81818181</v>
      </c>
      <c r="K10" s="3">
        <v>732109511.72727275</v>
      </c>
      <c r="L10" s="17">
        <v>881384587.63636363</v>
      </c>
      <c r="M10" s="75">
        <v>136065463.90909091</v>
      </c>
      <c r="N10" s="3">
        <v>224005810.09090912</v>
      </c>
      <c r="O10" s="3">
        <v>292019264.5454545</v>
      </c>
      <c r="P10" s="17">
        <v>319263917</v>
      </c>
      <c r="Q10" s="75">
        <v>30931072.454545438</v>
      </c>
      <c r="R10" s="3">
        <v>41826571.909090877</v>
      </c>
      <c r="S10" s="3">
        <v>68489536.363636374</v>
      </c>
      <c r="T10" s="17">
        <v>63441084.818181753</v>
      </c>
      <c r="U10" s="75">
        <v>17290320</v>
      </c>
      <c r="V10" s="126">
        <v>32766389</v>
      </c>
      <c r="W10" s="3">
        <v>76868251</v>
      </c>
      <c r="X10" s="17"/>
    </row>
    <row r="11" spans="2:24" x14ac:dyDescent="0.4">
      <c r="B11" s="16" t="s">
        <v>8</v>
      </c>
      <c r="C11" s="46" t="s">
        <v>66</v>
      </c>
      <c r="D11" s="58">
        <v>6524969</v>
      </c>
      <c r="E11" s="75">
        <v>1586112</v>
      </c>
      <c r="F11" s="3">
        <v>3169651</v>
      </c>
      <c r="G11" s="3">
        <v>4303851</v>
      </c>
      <c r="H11" s="17">
        <v>5461658</v>
      </c>
      <c r="I11" s="75">
        <v>1076025</v>
      </c>
      <c r="J11" s="3">
        <v>2140777</v>
      </c>
      <c r="K11" s="3">
        <v>3168814</v>
      </c>
      <c r="L11" s="17">
        <v>4150765</v>
      </c>
      <c r="M11" s="75">
        <v>992078</v>
      </c>
      <c r="N11" s="3">
        <v>1983676</v>
      </c>
      <c r="O11" s="3">
        <v>3001091</v>
      </c>
      <c r="P11" s="17">
        <v>4048136</v>
      </c>
      <c r="Q11" s="75">
        <v>1195930</v>
      </c>
      <c r="R11" s="3">
        <v>2482728</v>
      </c>
      <c r="S11" s="3">
        <v>3879088</v>
      </c>
      <c r="T11" s="17">
        <v>5493781</v>
      </c>
      <c r="U11" s="75">
        <v>1735183</v>
      </c>
      <c r="V11" s="126">
        <v>3459647</v>
      </c>
      <c r="W11" s="3">
        <v>5193137</v>
      </c>
      <c r="X11" s="17"/>
    </row>
    <row r="12" spans="2:24" x14ac:dyDescent="0.4">
      <c r="B12" s="16" t="s">
        <v>9</v>
      </c>
      <c r="C12" s="46" t="s">
        <v>66</v>
      </c>
      <c r="D12" s="58">
        <v>137958485</v>
      </c>
      <c r="E12" s="75">
        <v>73476788</v>
      </c>
      <c r="F12" s="3">
        <v>171878395.00000003</v>
      </c>
      <c r="G12" s="3">
        <v>508129179</v>
      </c>
      <c r="H12" s="17">
        <v>699087206</v>
      </c>
      <c r="I12" s="75">
        <v>262996567</v>
      </c>
      <c r="J12" s="3">
        <v>502610460</v>
      </c>
      <c r="K12" s="3">
        <v>750609894</v>
      </c>
      <c r="L12" s="17">
        <v>900946370</v>
      </c>
      <c r="M12" s="75">
        <v>152163982</v>
      </c>
      <c r="N12" s="3">
        <v>240881869.00000003</v>
      </c>
      <c r="O12" s="3">
        <v>312935314.99999994</v>
      </c>
      <c r="P12" s="17">
        <v>341489527</v>
      </c>
      <c r="Q12" s="75">
        <v>45639090.999999985</v>
      </c>
      <c r="R12" s="3">
        <v>54043367.99999997</v>
      </c>
      <c r="S12" s="3">
        <v>89596939.000000015</v>
      </c>
      <c r="T12" s="17">
        <v>84455332.99999994</v>
      </c>
      <c r="U12" s="75">
        <v>29130369</v>
      </c>
      <c r="V12" s="126">
        <v>46154548</v>
      </c>
      <c r="W12" s="3">
        <v>96027491</v>
      </c>
      <c r="X12" s="17"/>
    </row>
    <row r="13" spans="2:24" x14ac:dyDescent="0.4">
      <c r="B13" s="16" t="s">
        <v>10</v>
      </c>
      <c r="C13" s="46" t="s">
        <v>66</v>
      </c>
      <c r="D13" s="58">
        <v>21125698</v>
      </c>
      <c r="E13" s="75">
        <v>13779800</v>
      </c>
      <c r="F13" s="3">
        <v>36883646</v>
      </c>
      <c r="G13" s="3">
        <v>121236921</v>
      </c>
      <c r="H13" s="17">
        <v>167331645</v>
      </c>
      <c r="I13" s="75">
        <v>65918569</v>
      </c>
      <c r="J13" s="3">
        <v>126517414</v>
      </c>
      <c r="K13" s="3">
        <v>209874171</v>
      </c>
      <c r="L13" s="17">
        <v>249523131</v>
      </c>
      <c r="M13" s="75">
        <v>50199573</v>
      </c>
      <c r="N13" s="3">
        <v>79443428</v>
      </c>
      <c r="O13" s="3">
        <v>102235581</v>
      </c>
      <c r="P13" s="17">
        <v>110751266</v>
      </c>
      <c r="Q13" s="75">
        <v>-3277634</v>
      </c>
      <c r="R13" s="3">
        <v>-5699864</v>
      </c>
      <c r="S13" s="3">
        <v>5507278</v>
      </c>
      <c r="T13" s="17">
        <v>9238044</v>
      </c>
      <c r="U13" s="105">
        <v>10981746</v>
      </c>
      <c r="V13" s="126">
        <v>6367741</v>
      </c>
      <c r="W13" s="3">
        <v>3131452</v>
      </c>
      <c r="X13" s="17"/>
    </row>
    <row r="14" spans="2:24" x14ac:dyDescent="0.4">
      <c r="B14" s="16" t="s">
        <v>11</v>
      </c>
      <c r="C14" s="46" t="s">
        <v>66</v>
      </c>
      <c r="D14" s="58">
        <v>116667559</v>
      </c>
      <c r="E14" s="75">
        <v>59696988</v>
      </c>
      <c r="F14" s="3">
        <v>134994749.00000003</v>
      </c>
      <c r="G14" s="3">
        <v>386796651</v>
      </c>
      <c r="H14" s="17">
        <v>531659954</v>
      </c>
      <c r="I14" s="75">
        <v>197077998</v>
      </c>
      <c r="J14" s="3">
        <v>376093046</v>
      </c>
      <c r="K14" s="3">
        <v>540735723</v>
      </c>
      <c r="L14" s="17">
        <v>651423238</v>
      </c>
      <c r="M14" s="75">
        <v>101964409</v>
      </c>
      <c r="N14" s="3">
        <v>161438441.00000003</v>
      </c>
      <c r="O14" s="3">
        <v>210699733.99999994</v>
      </c>
      <c r="P14" s="17">
        <v>230738261</v>
      </c>
      <c r="Q14" s="75">
        <v>31019319.999999985</v>
      </c>
      <c r="R14" s="3">
        <v>21791272.99999997</v>
      </c>
      <c r="S14" s="3">
        <v>46137701.000000015</v>
      </c>
      <c r="T14" s="17">
        <v>37265328.99999994</v>
      </c>
      <c r="U14" s="75">
        <v>18148623</v>
      </c>
      <c r="V14" s="126">
        <v>42173908</v>
      </c>
      <c r="W14" s="3">
        <v>76844822</v>
      </c>
      <c r="X14" s="17"/>
    </row>
    <row r="15" spans="2:24" x14ac:dyDescent="0.4">
      <c r="B15" s="22" t="s">
        <v>35</v>
      </c>
      <c r="C15" s="47"/>
      <c r="D15" s="59"/>
      <c r="E15" s="76"/>
      <c r="F15" s="23"/>
      <c r="G15" s="23"/>
      <c r="H15" s="24"/>
      <c r="I15" s="76"/>
      <c r="J15" s="23"/>
      <c r="K15" s="23"/>
      <c r="L15" s="24"/>
      <c r="M15" s="76"/>
      <c r="N15" s="23"/>
      <c r="O15" s="23"/>
      <c r="P15" s="24"/>
      <c r="Q15" s="76"/>
      <c r="R15" s="23"/>
      <c r="S15" s="23"/>
      <c r="T15" s="24"/>
      <c r="U15" s="76"/>
      <c r="V15" s="134"/>
      <c r="W15" s="23"/>
      <c r="X15" s="24"/>
    </row>
    <row r="16" spans="2:24" x14ac:dyDescent="0.4">
      <c r="B16" s="16" t="s">
        <v>12</v>
      </c>
      <c r="C16" s="46" t="s">
        <v>66</v>
      </c>
      <c r="D16" s="58">
        <v>1182749791</v>
      </c>
      <c r="E16" s="75">
        <v>1235757142</v>
      </c>
      <c r="F16" s="3">
        <v>924262254</v>
      </c>
      <c r="G16" s="3">
        <v>1089256776</v>
      </c>
      <c r="H16" s="17">
        <v>1150537128</v>
      </c>
      <c r="I16" s="75">
        <v>1203796633</v>
      </c>
      <c r="J16" s="3">
        <v>1303810074</v>
      </c>
      <c r="K16" s="3">
        <v>1185922930</v>
      </c>
      <c r="L16" s="17">
        <v>1494424874</v>
      </c>
      <c r="M16" s="75">
        <v>1609790061</v>
      </c>
      <c r="N16" s="3">
        <v>1688755252</v>
      </c>
      <c r="O16" s="3">
        <v>1513534242</v>
      </c>
      <c r="P16" s="17">
        <v>1601067192</v>
      </c>
      <c r="Q16" s="75">
        <v>1492496838</v>
      </c>
      <c r="R16" s="3">
        <v>1459263215</v>
      </c>
      <c r="S16" s="3">
        <v>1196067555</v>
      </c>
      <c r="T16" s="17">
        <v>1156490397</v>
      </c>
      <c r="U16" s="75">
        <v>1032741178</v>
      </c>
      <c r="V16" s="126">
        <v>1043472568</v>
      </c>
      <c r="W16" s="3">
        <v>1044992632</v>
      </c>
      <c r="X16" s="17"/>
    </row>
    <row r="17" spans="2:24" x14ac:dyDescent="0.4">
      <c r="B17" s="16" t="s">
        <v>13</v>
      </c>
      <c r="C17" s="46" t="s">
        <v>66</v>
      </c>
      <c r="D17" s="58">
        <v>1579438123</v>
      </c>
      <c r="E17" s="75">
        <v>1772322055</v>
      </c>
      <c r="F17" s="3">
        <v>2315412851</v>
      </c>
      <c r="G17" s="3">
        <v>2542407075</v>
      </c>
      <c r="H17" s="17">
        <v>2636454919</v>
      </c>
      <c r="I17" s="75">
        <v>2876089024</v>
      </c>
      <c r="J17" s="3">
        <v>3081510005</v>
      </c>
      <c r="K17" s="3">
        <v>3145911261</v>
      </c>
      <c r="L17" s="17">
        <v>2605935357</v>
      </c>
      <c r="M17" s="75">
        <v>2556631940</v>
      </c>
      <c r="N17" s="3">
        <v>2462917216</v>
      </c>
      <c r="O17" s="3">
        <v>2307482475</v>
      </c>
      <c r="P17" s="17">
        <v>2110748736</v>
      </c>
      <c r="Q17" s="75">
        <v>1964152764</v>
      </c>
      <c r="R17" s="3">
        <v>1697349867</v>
      </c>
      <c r="S17" s="3">
        <v>1920493844</v>
      </c>
      <c r="T17" s="17">
        <v>1691345945</v>
      </c>
      <c r="U17" s="105">
        <v>1811768759</v>
      </c>
      <c r="V17" s="126">
        <v>1684024169</v>
      </c>
      <c r="W17" s="3">
        <v>1861815602</v>
      </c>
      <c r="X17" s="17"/>
    </row>
    <row r="18" spans="2:24" x14ac:dyDescent="0.4">
      <c r="B18" s="16" t="s">
        <v>14</v>
      </c>
      <c r="C18" s="46" t="s">
        <v>66</v>
      </c>
      <c r="D18" s="58">
        <v>342862723</v>
      </c>
      <c r="E18" s="75">
        <v>397172384</v>
      </c>
      <c r="F18" s="3">
        <v>412300147</v>
      </c>
      <c r="G18" s="3">
        <v>582701264</v>
      </c>
      <c r="H18" s="17">
        <v>562745987</v>
      </c>
      <c r="I18" s="75">
        <v>751123881</v>
      </c>
      <c r="J18" s="3">
        <v>859517206</v>
      </c>
      <c r="K18" s="3">
        <v>975401530</v>
      </c>
      <c r="L18" s="17">
        <v>1087874417</v>
      </c>
      <c r="M18" s="75">
        <v>1110905398</v>
      </c>
      <c r="N18" s="3">
        <v>1082157466</v>
      </c>
      <c r="O18" s="3">
        <v>1166328839</v>
      </c>
      <c r="P18" s="17">
        <v>1161512764</v>
      </c>
      <c r="Q18" s="75">
        <v>1171829483</v>
      </c>
      <c r="R18" s="3">
        <v>1189288965</v>
      </c>
      <c r="S18" s="3">
        <v>1202863229</v>
      </c>
      <c r="T18" s="17">
        <v>1204276334</v>
      </c>
      <c r="U18" s="75">
        <v>1298073853</v>
      </c>
      <c r="V18" s="126">
        <v>1444288977</v>
      </c>
      <c r="W18" s="3">
        <v>1364826202</v>
      </c>
      <c r="X18" s="17"/>
    </row>
    <row r="19" spans="2:24" x14ac:dyDescent="0.4">
      <c r="B19" s="16" t="s">
        <v>15</v>
      </c>
      <c r="C19" s="46" t="s">
        <v>66</v>
      </c>
      <c r="D19" s="58">
        <v>10690798</v>
      </c>
      <c r="E19" s="75">
        <v>7054618</v>
      </c>
      <c r="F19" s="3">
        <v>11294745</v>
      </c>
      <c r="G19" s="3">
        <v>7987496</v>
      </c>
      <c r="H19" s="17">
        <v>7902195</v>
      </c>
      <c r="I19" s="75">
        <v>9311819</v>
      </c>
      <c r="J19" s="3">
        <v>8947390</v>
      </c>
      <c r="K19" s="3">
        <v>11810626</v>
      </c>
      <c r="L19" s="17">
        <v>13614943</v>
      </c>
      <c r="M19" s="75">
        <v>23488467</v>
      </c>
      <c r="N19" s="3">
        <v>15576573</v>
      </c>
      <c r="O19" s="3">
        <v>57812111</v>
      </c>
      <c r="P19" s="17">
        <v>44107161</v>
      </c>
      <c r="Q19" s="75">
        <v>43773678</v>
      </c>
      <c r="R19" s="3">
        <v>16885416</v>
      </c>
      <c r="S19" s="3">
        <v>67995394</v>
      </c>
      <c r="T19" s="17">
        <v>73407073</v>
      </c>
      <c r="U19" s="75">
        <v>57050809</v>
      </c>
      <c r="V19" s="126">
        <v>22141019</v>
      </c>
      <c r="W19" s="3">
        <v>12610482</v>
      </c>
      <c r="X19" s="17"/>
    </row>
    <row r="20" spans="2:24" x14ac:dyDescent="0.4">
      <c r="B20" s="16" t="s">
        <v>16</v>
      </c>
      <c r="C20" s="46" t="s">
        <v>66</v>
      </c>
      <c r="D20" s="58">
        <v>3115741435</v>
      </c>
      <c r="E20" s="75">
        <v>3412306199</v>
      </c>
      <c r="F20" s="3">
        <v>3663269997</v>
      </c>
      <c r="G20" s="3">
        <v>4222352611</v>
      </c>
      <c r="H20" s="17">
        <v>4357640229</v>
      </c>
      <c r="I20" s="75">
        <v>4840321357</v>
      </c>
      <c r="J20" s="3">
        <v>5253784675</v>
      </c>
      <c r="K20" s="3">
        <v>5319046347</v>
      </c>
      <c r="L20" s="17">
        <v>5201849591</v>
      </c>
      <c r="M20" s="75">
        <v>5300815866</v>
      </c>
      <c r="N20" s="3">
        <v>5249406507</v>
      </c>
      <c r="O20" s="3">
        <v>5045157667</v>
      </c>
      <c r="P20" s="17">
        <v>4917435853</v>
      </c>
      <c r="Q20" s="75">
        <v>4672252763</v>
      </c>
      <c r="R20" s="3">
        <v>4362787463</v>
      </c>
      <c r="S20" s="3">
        <v>4387420022</v>
      </c>
      <c r="T20" s="17">
        <v>4125519749</v>
      </c>
      <c r="U20" s="75">
        <v>4199634599</v>
      </c>
      <c r="V20" s="126">
        <v>4193926733</v>
      </c>
      <c r="W20" s="3">
        <v>4284244918</v>
      </c>
      <c r="X20" s="17"/>
    </row>
    <row r="21" spans="2:24" x14ac:dyDescent="0.4">
      <c r="B21" s="16" t="s">
        <v>17</v>
      </c>
      <c r="C21" s="46" t="s">
        <v>66</v>
      </c>
      <c r="D21" s="58">
        <v>1623934699</v>
      </c>
      <c r="E21" s="75">
        <v>1628717234</v>
      </c>
      <c r="F21" s="3">
        <v>1621952189</v>
      </c>
      <c r="G21" s="3">
        <v>1615874463</v>
      </c>
      <c r="H21" s="17">
        <v>1614046509</v>
      </c>
      <c r="I21" s="75">
        <v>1607920193</v>
      </c>
      <c r="J21" s="3">
        <v>1602840787</v>
      </c>
      <c r="K21" s="3">
        <v>1596278587</v>
      </c>
      <c r="L21" s="17">
        <v>1596207712</v>
      </c>
      <c r="M21" s="75">
        <v>1591798827</v>
      </c>
      <c r="N21" s="3">
        <v>1586873459</v>
      </c>
      <c r="O21" s="3">
        <v>1593502899</v>
      </c>
      <c r="P21" s="17">
        <v>1587521616</v>
      </c>
      <c r="Q21" s="75">
        <v>1565296860</v>
      </c>
      <c r="R21" s="3">
        <v>1559862252</v>
      </c>
      <c r="S21" s="3">
        <v>1555546554</v>
      </c>
      <c r="T21" s="17">
        <v>1557655615</v>
      </c>
      <c r="U21" s="75">
        <v>1552543339</v>
      </c>
      <c r="V21" s="126">
        <v>1547275095</v>
      </c>
      <c r="W21" s="3">
        <v>1542205188</v>
      </c>
      <c r="X21" s="17"/>
    </row>
    <row r="22" spans="2:24" x14ac:dyDescent="0.4">
      <c r="B22" s="16" t="s">
        <v>18</v>
      </c>
      <c r="C22" s="46" t="s">
        <v>66</v>
      </c>
      <c r="D22" s="58">
        <v>40950263</v>
      </c>
      <c r="E22" s="75">
        <v>41264076</v>
      </c>
      <c r="F22" s="3">
        <v>41726852</v>
      </c>
      <c r="G22" s="3">
        <v>44032968</v>
      </c>
      <c r="H22" s="17">
        <v>46697711</v>
      </c>
      <c r="I22" s="75">
        <v>53793887</v>
      </c>
      <c r="J22" s="3">
        <v>68628580</v>
      </c>
      <c r="K22" s="3">
        <v>68559609</v>
      </c>
      <c r="L22" s="17">
        <v>113470462</v>
      </c>
      <c r="M22" s="75">
        <v>119063936</v>
      </c>
      <c r="N22" s="3">
        <v>120922484</v>
      </c>
      <c r="O22" s="3">
        <v>120653486</v>
      </c>
      <c r="P22" s="17">
        <v>153845088</v>
      </c>
      <c r="Q22" s="75">
        <v>152755194</v>
      </c>
      <c r="R22" s="3">
        <v>187444136</v>
      </c>
      <c r="S22" s="3">
        <v>186693104</v>
      </c>
      <c r="T22" s="17">
        <v>214609239</v>
      </c>
      <c r="U22" s="75">
        <v>214690367</v>
      </c>
      <c r="V22" s="126">
        <v>224821163</v>
      </c>
      <c r="W22" s="3">
        <v>240141356</v>
      </c>
      <c r="X22" s="17"/>
    </row>
    <row r="23" spans="2:24" x14ac:dyDescent="0.4">
      <c r="B23" s="16" t="s">
        <v>19</v>
      </c>
      <c r="C23" s="46" t="s">
        <v>66</v>
      </c>
      <c r="D23" s="58">
        <v>495212511</v>
      </c>
      <c r="E23" s="75">
        <v>502001918</v>
      </c>
      <c r="F23" s="3">
        <v>508005448</v>
      </c>
      <c r="G23" s="3">
        <v>565519459</v>
      </c>
      <c r="H23" s="17">
        <v>541047250</v>
      </c>
      <c r="I23" s="75">
        <v>477724366</v>
      </c>
      <c r="J23" s="3">
        <v>459451234</v>
      </c>
      <c r="K23" s="3">
        <v>498106782</v>
      </c>
      <c r="L23" s="17">
        <v>531203648</v>
      </c>
      <c r="M23" s="75">
        <v>614359395</v>
      </c>
      <c r="N23" s="3">
        <v>648843360</v>
      </c>
      <c r="O23" s="3">
        <v>674623912</v>
      </c>
      <c r="P23" s="17">
        <v>890963566</v>
      </c>
      <c r="Q23" s="75">
        <v>899048334</v>
      </c>
      <c r="R23" s="3">
        <v>772360291</v>
      </c>
      <c r="S23" s="3">
        <v>807165434</v>
      </c>
      <c r="T23" s="17">
        <v>794639447</v>
      </c>
      <c r="U23" s="75">
        <v>884076278</v>
      </c>
      <c r="V23" s="126">
        <v>942380878</v>
      </c>
      <c r="W23" s="3">
        <v>1136153529</v>
      </c>
      <c r="X23" s="17"/>
    </row>
    <row r="24" spans="2:24" x14ac:dyDescent="0.4">
      <c r="B24" s="16" t="s">
        <v>20</v>
      </c>
      <c r="C24" s="46" t="s">
        <v>66</v>
      </c>
      <c r="D24" s="58">
        <v>2160097473</v>
      </c>
      <c r="E24" s="75">
        <v>2171983228</v>
      </c>
      <c r="F24" s="3">
        <v>2171684489</v>
      </c>
      <c r="G24" s="3">
        <v>2225426890</v>
      </c>
      <c r="H24" s="17">
        <v>2201791470</v>
      </c>
      <c r="I24" s="75">
        <v>2139438446</v>
      </c>
      <c r="J24" s="3">
        <v>2130920601</v>
      </c>
      <c r="K24" s="3">
        <v>2162944978</v>
      </c>
      <c r="L24" s="17">
        <v>2240881822</v>
      </c>
      <c r="M24" s="75">
        <v>2325222158</v>
      </c>
      <c r="N24" s="3">
        <v>2356639303</v>
      </c>
      <c r="O24" s="3">
        <v>2388780297</v>
      </c>
      <c r="P24" s="17">
        <v>2632330270</v>
      </c>
      <c r="Q24" s="75">
        <v>2617100388</v>
      </c>
      <c r="R24" s="3">
        <v>2519666679</v>
      </c>
      <c r="S24" s="3">
        <v>2549405092</v>
      </c>
      <c r="T24" s="17">
        <v>2566904301</v>
      </c>
      <c r="U24" s="75">
        <v>2651309984</v>
      </c>
      <c r="V24" s="126">
        <v>2714477136</v>
      </c>
      <c r="W24" s="3">
        <v>2918500073</v>
      </c>
      <c r="X24" s="17"/>
    </row>
    <row r="25" spans="2:24" x14ac:dyDescent="0.4">
      <c r="B25" s="16" t="s">
        <v>21</v>
      </c>
      <c r="C25" s="46" t="s">
        <v>66</v>
      </c>
      <c r="D25" s="58">
        <v>1288909820</v>
      </c>
      <c r="E25" s="75">
        <v>1518463603</v>
      </c>
      <c r="F25" s="3">
        <v>1871160800</v>
      </c>
      <c r="G25" s="3">
        <v>2039916535</v>
      </c>
      <c r="H25" s="17">
        <v>1967837638</v>
      </c>
      <c r="I25" s="75">
        <v>2431797966</v>
      </c>
      <c r="J25" s="3">
        <v>2641516110</v>
      </c>
      <c r="K25" s="3">
        <v>2561976796</v>
      </c>
      <c r="L25" s="17">
        <v>2347628457</v>
      </c>
      <c r="M25" s="75">
        <v>2471788356</v>
      </c>
      <c r="N25" s="3">
        <v>2361741698</v>
      </c>
      <c r="O25" s="3">
        <v>2224253448</v>
      </c>
      <c r="P25" s="17">
        <v>2052367283</v>
      </c>
      <c r="Q25" s="75">
        <v>1812830833</v>
      </c>
      <c r="R25" s="3">
        <v>1549560226</v>
      </c>
      <c r="S25" s="3">
        <v>1581347806</v>
      </c>
      <c r="T25" s="17">
        <v>1337844173</v>
      </c>
      <c r="U25" s="75">
        <v>1393173464</v>
      </c>
      <c r="V25" s="126">
        <v>1399918572</v>
      </c>
      <c r="W25" s="3">
        <v>1468574781</v>
      </c>
      <c r="X25" s="17"/>
    </row>
    <row r="26" spans="2:24" x14ac:dyDescent="0.4">
      <c r="B26" s="16" t="s">
        <v>22</v>
      </c>
      <c r="C26" s="46" t="s">
        <v>66</v>
      </c>
      <c r="D26" s="58">
        <v>737220200</v>
      </c>
      <c r="E26" s="75">
        <v>731890598</v>
      </c>
      <c r="F26" s="3">
        <v>526559792</v>
      </c>
      <c r="G26" s="3">
        <v>521227780</v>
      </c>
      <c r="H26" s="17">
        <v>515894556</v>
      </c>
      <c r="I26" s="75">
        <v>510560116</v>
      </c>
      <c r="J26" s="3">
        <v>505224453</v>
      </c>
      <c r="K26" s="3">
        <v>500000000</v>
      </c>
      <c r="L26" s="17">
        <v>500000000</v>
      </c>
      <c r="M26" s="75">
        <v>500000000</v>
      </c>
      <c r="N26" s="3">
        <v>500000000</v>
      </c>
      <c r="O26" s="3">
        <v>500000000</v>
      </c>
      <c r="P26" s="17">
        <v>500000000</v>
      </c>
      <c r="Q26" s="75">
        <v>500000000</v>
      </c>
      <c r="R26" s="3">
        <v>500000000</v>
      </c>
      <c r="S26" s="3">
        <v>500000000</v>
      </c>
      <c r="T26" s="17">
        <v>500000000</v>
      </c>
      <c r="U26" s="75">
        <v>500000000</v>
      </c>
      <c r="V26" s="126">
        <v>500000000</v>
      </c>
      <c r="W26" s="126">
        <v>500000000</v>
      </c>
      <c r="X26" s="17"/>
    </row>
    <row r="27" spans="2:24" x14ac:dyDescent="0.4">
      <c r="B27" s="16" t="s">
        <v>23</v>
      </c>
      <c r="C27" s="46" t="s">
        <v>66</v>
      </c>
      <c r="D27" s="58">
        <v>2273721658</v>
      </c>
      <c r="E27" s="75">
        <v>2553938967</v>
      </c>
      <c r="F27" s="3">
        <v>2724603164</v>
      </c>
      <c r="G27" s="3">
        <v>3046050250</v>
      </c>
      <c r="H27" s="17">
        <v>3029986149</v>
      </c>
      <c r="I27" s="75">
        <v>3333408960</v>
      </c>
      <c r="J27" s="3">
        <v>3572033569</v>
      </c>
      <c r="K27" s="3">
        <v>3476110541</v>
      </c>
      <c r="L27" s="17">
        <v>3303814769</v>
      </c>
      <c r="M27" s="75">
        <v>3387943150</v>
      </c>
      <c r="N27" s="3">
        <v>3281333210</v>
      </c>
      <c r="O27" s="3">
        <v>3044200208</v>
      </c>
      <c r="P27" s="17">
        <v>2988005651</v>
      </c>
      <c r="Q27" s="75">
        <v>2742596293</v>
      </c>
      <c r="R27" s="3">
        <v>2434994557</v>
      </c>
      <c r="S27" s="3">
        <v>2440031419</v>
      </c>
      <c r="T27" s="17">
        <v>2218443494</v>
      </c>
      <c r="U27" s="75">
        <v>2347010452</v>
      </c>
      <c r="V27" s="126">
        <v>2341597179</v>
      </c>
      <c r="W27" s="3">
        <v>2468603936</v>
      </c>
      <c r="X27" s="17"/>
    </row>
    <row r="28" spans="2:24" x14ac:dyDescent="0.4">
      <c r="B28" s="16" t="s">
        <v>24</v>
      </c>
      <c r="C28" s="46" t="s">
        <v>66</v>
      </c>
      <c r="D28" s="58">
        <v>2801575387</v>
      </c>
      <c r="E28" s="75">
        <v>2825721223</v>
      </c>
      <c r="F28" s="3">
        <v>2901018984</v>
      </c>
      <c r="G28" s="3">
        <v>3152820886</v>
      </c>
      <c r="H28" s="17">
        <v>3297684189</v>
      </c>
      <c r="I28" s="75">
        <v>3459211035</v>
      </c>
      <c r="J28" s="3">
        <v>3638226083</v>
      </c>
      <c r="K28" s="3">
        <v>3802868760</v>
      </c>
      <c r="L28" s="17">
        <v>3913556275</v>
      </c>
      <c r="M28" s="75">
        <v>3954575852</v>
      </c>
      <c r="N28" s="3">
        <v>4014049884</v>
      </c>
      <c r="O28" s="3">
        <v>4063311177</v>
      </c>
      <c r="P28" s="17">
        <v>4083349704</v>
      </c>
      <c r="Q28" s="75">
        <v>4063581664</v>
      </c>
      <c r="R28" s="3">
        <v>4054353617</v>
      </c>
      <c r="S28" s="3">
        <v>4078700045</v>
      </c>
      <c r="T28" s="17">
        <v>4069827673</v>
      </c>
      <c r="U28" s="75">
        <v>4037188936</v>
      </c>
      <c r="V28" s="126">
        <v>4061214221</v>
      </c>
      <c r="W28" s="3">
        <v>4095885135</v>
      </c>
      <c r="X28" s="17"/>
    </row>
    <row r="29" spans="2:24" x14ac:dyDescent="0.4">
      <c r="B29" s="16" t="s">
        <v>25</v>
      </c>
      <c r="C29" s="46" t="s">
        <v>66</v>
      </c>
      <c r="D29" s="58">
        <v>3002117250</v>
      </c>
      <c r="E29" s="75">
        <v>3030350460</v>
      </c>
      <c r="F29" s="3">
        <v>3110351322</v>
      </c>
      <c r="G29" s="3">
        <v>3401729251</v>
      </c>
      <c r="H29" s="17">
        <v>3529445550</v>
      </c>
      <c r="I29" s="75">
        <v>3646350843</v>
      </c>
      <c r="J29" s="3">
        <v>3812671707</v>
      </c>
      <c r="K29" s="3">
        <v>4005880784</v>
      </c>
      <c r="L29" s="17">
        <v>4138916644</v>
      </c>
      <c r="M29" s="75">
        <v>4238094874</v>
      </c>
      <c r="N29" s="3">
        <v>4324712600</v>
      </c>
      <c r="O29" s="3">
        <v>4389737756</v>
      </c>
      <c r="P29" s="17">
        <v>4561760472</v>
      </c>
      <c r="Q29" s="75">
        <v>4546756858</v>
      </c>
      <c r="R29" s="3">
        <v>4447459585</v>
      </c>
      <c r="S29" s="3">
        <v>4496793695</v>
      </c>
      <c r="T29" s="17">
        <v>4473980556</v>
      </c>
      <c r="U29" s="75">
        <v>4503934131</v>
      </c>
      <c r="V29" s="126">
        <v>4566806690</v>
      </c>
      <c r="W29" s="3">
        <v>4734141055</v>
      </c>
      <c r="X29" s="17"/>
    </row>
    <row r="30" spans="2:24" x14ac:dyDescent="0.4">
      <c r="B30" s="16" t="s">
        <v>26</v>
      </c>
      <c r="C30" s="46" t="s">
        <v>66</v>
      </c>
      <c r="D30" s="58">
        <v>5275838908</v>
      </c>
      <c r="E30" s="75">
        <v>5584289427</v>
      </c>
      <c r="F30" s="3">
        <v>5834954486</v>
      </c>
      <c r="G30" s="3">
        <v>6447779501</v>
      </c>
      <c r="H30" s="17">
        <v>6559431699</v>
      </c>
      <c r="I30" s="75">
        <v>6979759803</v>
      </c>
      <c r="J30" s="3">
        <v>7384705276</v>
      </c>
      <c r="K30" s="3">
        <v>7481991325</v>
      </c>
      <c r="L30" s="17">
        <v>7442731413</v>
      </c>
      <c r="M30" s="75">
        <v>7626038024</v>
      </c>
      <c r="N30" s="3">
        <v>7606045810</v>
      </c>
      <c r="O30" s="3">
        <v>7433937964</v>
      </c>
      <c r="P30" s="17">
        <v>7549766123</v>
      </c>
      <c r="Q30" s="75">
        <v>7289353151</v>
      </c>
      <c r="R30" s="3">
        <v>6882454142</v>
      </c>
      <c r="S30" s="3">
        <v>6936825114</v>
      </c>
      <c r="T30" s="17">
        <v>6692424050</v>
      </c>
      <c r="U30" s="75">
        <v>6850944583</v>
      </c>
      <c r="V30" s="126">
        <v>6908403869</v>
      </c>
      <c r="W30" s="3">
        <v>7202744991</v>
      </c>
      <c r="X30" s="17"/>
    </row>
    <row r="31" spans="2:24" x14ac:dyDescent="0.4">
      <c r="B31" s="22" t="s">
        <v>36</v>
      </c>
      <c r="C31" s="47"/>
      <c r="D31" s="59"/>
      <c r="E31" s="76"/>
      <c r="F31" s="23"/>
      <c r="G31" s="23"/>
      <c r="H31" s="24"/>
      <c r="I31" s="76"/>
      <c r="J31" s="23"/>
      <c r="K31" s="23"/>
      <c r="L31" s="24"/>
      <c r="M31" s="76"/>
      <c r="N31" s="23"/>
      <c r="O31" s="23"/>
      <c r="P31" s="24"/>
      <c r="Q31" s="76"/>
      <c r="R31" s="23"/>
      <c r="S31" s="23"/>
      <c r="T31" s="24"/>
      <c r="U31" s="76"/>
      <c r="V31" s="134"/>
      <c r="W31" s="23"/>
      <c r="X31" s="24"/>
    </row>
    <row r="32" spans="2:24" x14ac:dyDescent="0.4">
      <c r="B32" s="18" t="s">
        <v>37</v>
      </c>
      <c r="C32" s="48" t="s">
        <v>66</v>
      </c>
      <c r="D32" s="58">
        <v>207824056</v>
      </c>
      <c r="E32" s="75">
        <v>106730831</v>
      </c>
      <c r="F32" s="3">
        <v>2050505</v>
      </c>
      <c r="G32" s="3">
        <v>176483937</v>
      </c>
      <c r="H32" s="17">
        <v>243247108</v>
      </c>
      <c r="I32" s="75">
        <v>104665089</v>
      </c>
      <c r="J32" s="3">
        <v>210869642</v>
      </c>
      <c r="K32" s="3">
        <v>116182159</v>
      </c>
      <c r="L32" s="17">
        <v>473177146</v>
      </c>
      <c r="M32" s="75">
        <v>182530847</v>
      </c>
      <c r="N32" s="3">
        <v>263811034</v>
      </c>
      <c r="O32" s="3">
        <v>106390225</v>
      </c>
      <c r="P32" s="17">
        <v>192824928</v>
      </c>
      <c r="Q32" s="75">
        <v>-60613653</v>
      </c>
      <c r="R32" s="3">
        <v>-91240449</v>
      </c>
      <c r="S32" s="3">
        <v>-352616220</v>
      </c>
      <c r="T32" s="17">
        <v>-325961565.00000006</v>
      </c>
      <c r="U32" s="75">
        <v>-71050017</v>
      </c>
      <c r="V32" s="126">
        <v>-60599180</v>
      </c>
      <c r="W32" s="3">
        <v>-29495027</v>
      </c>
      <c r="X32" s="17"/>
    </row>
    <row r="33" spans="2:24" x14ac:dyDescent="0.4">
      <c r="B33" s="18" t="s">
        <v>38</v>
      </c>
      <c r="C33" s="48" t="s">
        <v>66</v>
      </c>
      <c r="D33" s="58">
        <v>-8037965</v>
      </c>
      <c r="E33" s="75">
        <v>-12837870</v>
      </c>
      <c r="F33" s="3">
        <v>-14318572</v>
      </c>
      <c r="G33" s="3">
        <v>181525705</v>
      </c>
      <c r="H33" s="17">
        <v>181217803</v>
      </c>
      <c r="I33" s="75">
        <v>-8730469</v>
      </c>
      <c r="J33" s="3">
        <v>-9188961</v>
      </c>
      <c r="K33" s="3">
        <v>-26627684</v>
      </c>
      <c r="L33" s="17">
        <v>-75566705</v>
      </c>
      <c r="M33" s="75">
        <v>-6643803</v>
      </c>
      <c r="N33" s="3">
        <v>-9404611</v>
      </c>
      <c r="O33" s="3">
        <v>-25632785</v>
      </c>
      <c r="P33" s="17">
        <v>-25925525</v>
      </c>
      <c r="Q33" s="75">
        <v>1815873</v>
      </c>
      <c r="R33" s="3">
        <v>1886689</v>
      </c>
      <c r="S33" s="3">
        <v>-1828293</v>
      </c>
      <c r="T33" s="17">
        <v>-67120917</v>
      </c>
      <c r="U33" s="75">
        <v>-535916</v>
      </c>
      <c r="V33" s="126">
        <v>1326536</v>
      </c>
      <c r="W33" s="3">
        <v>-26335076</v>
      </c>
      <c r="X33" s="17"/>
    </row>
    <row r="34" spans="2:24" ht="19.5" thickBot="1" x14ac:dyDescent="0.45">
      <c r="B34" s="20" t="s">
        <v>39</v>
      </c>
      <c r="C34" s="49" t="s">
        <v>66</v>
      </c>
      <c r="D34" s="60">
        <v>-57037625</v>
      </c>
      <c r="E34" s="77">
        <v>-40880754</v>
      </c>
      <c r="F34" s="31">
        <v>-246211560</v>
      </c>
      <c r="G34" s="31">
        <v>-251543572</v>
      </c>
      <c r="H34" s="78">
        <v>-256876796</v>
      </c>
      <c r="I34" s="77">
        <v>-40885592</v>
      </c>
      <c r="J34" s="31">
        <v>-46221255</v>
      </c>
      <c r="K34" s="31">
        <v>-51445708</v>
      </c>
      <c r="L34" s="78">
        <v>-51445708</v>
      </c>
      <c r="M34" s="77">
        <v>-60944832</v>
      </c>
      <c r="N34" s="31">
        <v>-60944832</v>
      </c>
      <c r="O34" s="31">
        <v>-60944832</v>
      </c>
      <c r="P34" s="78">
        <v>-60944832</v>
      </c>
      <c r="Q34" s="77">
        <v>-50787360</v>
      </c>
      <c r="R34" s="31">
        <v>-50787360</v>
      </c>
      <c r="S34" s="31">
        <v>-50987360</v>
      </c>
      <c r="T34" s="78">
        <v>-50787360</v>
      </c>
      <c r="U34" s="77">
        <v>-50787360</v>
      </c>
      <c r="V34" s="138">
        <v>-50787360</v>
      </c>
      <c r="W34" s="31">
        <v>-50787360</v>
      </c>
      <c r="X34" s="78"/>
    </row>
    <row r="35" spans="2:24" x14ac:dyDescent="0.4">
      <c r="B35" s="106" t="s">
        <v>44</v>
      </c>
      <c r="C35" s="107"/>
      <c r="D35" s="108"/>
      <c r="E35" s="109"/>
      <c r="F35" s="110"/>
      <c r="G35" s="110"/>
      <c r="H35" s="111"/>
      <c r="I35" s="109"/>
      <c r="J35" s="110"/>
      <c r="K35" s="110"/>
      <c r="L35" s="111"/>
      <c r="M35" s="109"/>
      <c r="N35" s="110"/>
      <c r="O35" s="110"/>
      <c r="P35" s="111"/>
      <c r="Q35" s="109"/>
      <c r="R35" s="110"/>
      <c r="S35" s="110"/>
      <c r="T35" s="111"/>
      <c r="U35" s="109"/>
      <c r="V35" s="145"/>
      <c r="W35" s="110"/>
      <c r="X35" s="111"/>
    </row>
    <row r="36" spans="2:24" x14ac:dyDescent="0.4">
      <c r="B36" s="83" t="s">
        <v>45</v>
      </c>
      <c r="C36" s="51" t="s">
        <v>66</v>
      </c>
      <c r="D36" s="58">
        <v>5903495939</v>
      </c>
      <c r="E36" s="105">
        <v>2178816246</v>
      </c>
      <c r="F36" s="40">
        <v>5739818357</v>
      </c>
      <c r="G36" s="40">
        <v>10019712810</v>
      </c>
      <c r="H36" s="17">
        <v>13074455490</v>
      </c>
      <c r="I36" s="75">
        <v>3990649255</v>
      </c>
      <c r="J36" s="3">
        <v>7691560920</v>
      </c>
      <c r="K36" s="3">
        <v>9973949640</v>
      </c>
      <c r="L36" s="17">
        <v>11980591420</v>
      </c>
      <c r="M36" s="75">
        <v>1297970818</v>
      </c>
      <c r="N36" s="3">
        <v>2463237762</v>
      </c>
      <c r="O36" s="3">
        <v>3584202227</v>
      </c>
      <c r="P36" s="17">
        <v>4682026077</v>
      </c>
      <c r="Q36" s="75">
        <v>1308875245</v>
      </c>
      <c r="R36" s="3">
        <v>2715314536</v>
      </c>
      <c r="S36" s="3">
        <v>4084138977</v>
      </c>
      <c r="T36" s="17">
        <v>5660113645</v>
      </c>
      <c r="U36" s="105">
        <v>1525608913</v>
      </c>
      <c r="V36" s="126">
        <v>3241931849</v>
      </c>
      <c r="W36" s="3">
        <v>5426617179</v>
      </c>
      <c r="X36" s="17"/>
    </row>
    <row r="37" spans="2:24" x14ac:dyDescent="0.4">
      <c r="B37" s="83" t="s">
        <v>46</v>
      </c>
      <c r="C37" s="51" t="s">
        <v>66</v>
      </c>
      <c r="D37" s="58">
        <v>1290846819</v>
      </c>
      <c r="E37" s="105">
        <v>1806537752</v>
      </c>
      <c r="F37" s="40">
        <v>3235687217</v>
      </c>
      <c r="G37" s="40">
        <v>4673496500</v>
      </c>
      <c r="H37" s="17">
        <v>5357737478</v>
      </c>
      <c r="I37" s="75">
        <v>6597158225</v>
      </c>
      <c r="J37" s="3">
        <v>7312837307</v>
      </c>
      <c r="K37" s="3">
        <v>6782714483</v>
      </c>
      <c r="L37" s="17">
        <v>6499316377</v>
      </c>
      <c r="M37" s="75">
        <v>5325618398</v>
      </c>
      <c r="N37" s="3">
        <v>4346103649</v>
      </c>
      <c r="O37" s="3">
        <v>3434984572</v>
      </c>
      <c r="P37" s="17">
        <v>2814934915</v>
      </c>
      <c r="Q37" s="75">
        <v>2456242267</v>
      </c>
      <c r="R37" s="3">
        <v>2321445477</v>
      </c>
      <c r="S37" s="3">
        <v>2009342918</v>
      </c>
      <c r="T37" s="17">
        <v>2046667758</v>
      </c>
      <c r="U37" s="105">
        <v>1817810415</v>
      </c>
      <c r="V37" s="126">
        <v>1921373651</v>
      </c>
      <c r="W37" s="3">
        <v>2267682158</v>
      </c>
      <c r="X37" s="17"/>
    </row>
    <row r="38" spans="2:24" x14ac:dyDescent="0.4">
      <c r="B38" s="112" t="s">
        <v>41</v>
      </c>
      <c r="C38" s="50"/>
      <c r="D38" s="61"/>
      <c r="E38" s="79"/>
      <c r="F38" s="29"/>
      <c r="G38" s="29"/>
      <c r="H38" s="80"/>
      <c r="I38" s="79"/>
      <c r="J38" s="29"/>
      <c r="K38" s="29"/>
      <c r="L38" s="80"/>
      <c r="M38" s="79"/>
      <c r="N38" s="29"/>
      <c r="O38" s="29"/>
      <c r="P38" s="80"/>
      <c r="Q38" s="79"/>
      <c r="R38" s="29"/>
      <c r="S38" s="29"/>
      <c r="T38" s="80"/>
      <c r="U38" s="79"/>
      <c r="V38" s="136"/>
      <c r="W38" s="29"/>
      <c r="X38" s="80"/>
    </row>
    <row r="39" spans="2:24" s="9" customFormat="1" x14ac:dyDescent="0.4">
      <c r="B39" s="18" t="s">
        <v>27</v>
      </c>
      <c r="C39" s="52" t="s">
        <v>67</v>
      </c>
      <c r="D39" s="62">
        <v>5078736</v>
      </c>
      <c r="E39" s="81">
        <v>5078736</v>
      </c>
      <c r="F39" s="7">
        <v>5078736</v>
      </c>
      <c r="G39" s="7">
        <v>5078736</v>
      </c>
      <c r="H39" s="82">
        <v>5078736</v>
      </c>
      <c r="I39" s="81">
        <v>5078736</v>
      </c>
      <c r="J39" s="7">
        <v>5078736</v>
      </c>
      <c r="K39" s="7">
        <v>5078736</v>
      </c>
      <c r="L39" s="82">
        <v>5078736</v>
      </c>
      <c r="M39" s="81">
        <v>5078736</v>
      </c>
      <c r="N39" s="7">
        <v>5078736</v>
      </c>
      <c r="O39" s="7">
        <v>5078736</v>
      </c>
      <c r="P39" s="82">
        <v>5078736</v>
      </c>
      <c r="Q39" s="102">
        <v>5078736</v>
      </c>
      <c r="R39" s="8">
        <v>5078736</v>
      </c>
      <c r="S39" s="8">
        <v>5078736</v>
      </c>
      <c r="T39" s="82">
        <v>5078736</v>
      </c>
      <c r="U39" s="102">
        <v>5078736</v>
      </c>
      <c r="V39" s="130">
        <v>5078736</v>
      </c>
      <c r="W39" s="130">
        <v>5078736</v>
      </c>
      <c r="X39" s="82"/>
    </row>
    <row r="40" spans="2:24" s="9" customFormat="1" x14ac:dyDescent="0.4">
      <c r="B40" s="18" t="s">
        <v>28</v>
      </c>
      <c r="C40" s="52" t="s">
        <v>67</v>
      </c>
      <c r="D40" s="62">
        <v>5078736</v>
      </c>
      <c r="E40" s="81">
        <v>5078736</v>
      </c>
      <c r="F40" s="7">
        <v>5078736</v>
      </c>
      <c r="G40" s="7">
        <v>5078736</v>
      </c>
      <c r="H40" s="82">
        <v>5078736</v>
      </c>
      <c r="I40" s="81">
        <v>5078736</v>
      </c>
      <c r="J40" s="7">
        <v>5078736</v>
      </c>
      <c r="K40" s="7">
        <v>5078736</v>
      </c>
      <c r="L40" s="82">
        <v>5078736</v>
      </c>
      <c r="M40" s="81">
        <v>5078736</v>
      </c>
      <c r="N40" s="7">
        <v>5078736</v>
      </c>
      <c r="O40" s="7">
        <v>5078736</v>
      </c>
      <c r="P40" s="82">
        <v>5078736</v>
      </c>
      <c r="Q40" s="102">
        <v>5078736</v>
      </c>
      <c r="R40" s="8">
        <v>5078736</v>
      </c>
      <c r="S40" s="8">
        <v>5078736</v>
      </c>
      <c r="T40" s="82">
        <v>5078736</v>
      </c>
      <c r="U40" s="102">
        <v>5078736</v>
      </c>
      <c r="V40" s="130">
        <v>5078736</v>
      </c>
      <c r="W40" s="130">
        <v>5078736</v>
      </c>
      <c r="X40" s="82"/>
    </row>
    <row r="41" spans="2:24" x14ac:dyDescent="0.4">
      <c r="B41" s="83" t="s">
        <v>61</v>
      </c>
      <c r="C41" s="51" t="s">
        <v>68</v>
      </c>
      <c r="D41" s="63">
        <v>524</v>
      </c>
      <c r="E41" s="83">
        <v>561</v>
      </c>
      <c r="F41" s="4">
        <v>507</v>
      </c>
      <c r="G41" s="4">
        <v>480</v>
      </c>
      <c r="H41" s="19">
        <v>469</v>
      </c>
      <c r="I41" s="83">
        <v>412</v>
      </c>
      <c r="J41" s="4">
        <v>407</v>
      </c>
      <c r="K41" s="4">
        <v>451</v>
      </c>
      <c r="L41" s="19">
        <v>526</v>
      </c>
      <c r="M41" s="83">
        <v>462</v>
      </c>
      <c r="N41" s="4">
        <v>429</v>
      </c>
      <c r="O41" s="4">
        <v>426</v>
      </c>
      <c r="P41" s="19">
        <v>501</v>
      </c>
      <c r="Q41" s="83">
        <v>422</v>
      </c>
      <c r="R41" s="4">
        <v>383</v>
      </c>
      <c r="S41" s="4">
        <v>402</v>
      </c>
      <c r="T41" s="19">
        <v>451</v>
      </c>
      <c r="U41" s="83">
        <v>464</v>
      </c>
      <c r="V41" s="127">
        <v>498</v>
      </c>
      <c r="W41" s="4">
        <v>498</v>
      </c>
      <c r="X41" s="19"/>
    </row>
    <row r="42" spans="2:24" x14ac:dyDescent="0.4">
      <c r="B42" s="83" t="s">
        <v>62</v>
      </c>
      <c r="C42" s="51" t="s">
        <v>68</v>
      </c>
      <c r="D42" s="63">
        <v>7</v>
      </c>
      <c r="E42" s="84"/>
      <c r="F42" s="37"/>
      <c r="G42" s="37"/>
      <c r="H42" s="19">
        <v>7</v>
      </c>
      <c r="I42" s="103"/>
      <c r="J42" s="5"/>
      <c r="K42" s="5"/>
      <c r="L42" s="19">
        <v>12</v>
      </c>
      <c r="M42" s="103"/>
      <c r="N42" s="5"/>
      <c r="O42" s="5"/>
      <c r="P42" s="19">
        <v>10</v>
      </c>
      <c r="Q42" s="103"/>
      <c r="R42" s="5"/>
      <c r="S42" s="5"/>
      <c r="T42" s="19">
        <v>10</v>
      </c>
      <c r="U42" s="103"/>
      <c r="V42" s="128"/>
      <c r="W42" s="5"/>
      <c r="X42" s="19"/>
    </row>
    <row r="43" spans="2:24" x14ac:dyDescent="0.4">
      <c r="B43" s="112" t="s">
        <v>43</v>
      </c>
      <c r="C43" s="53"/>
      <c r="D43" s="64"/>
      <c r="E43" s="85"/>
      <c r="F43" s="28"/>
      <c r="G43" s="28"/>
      <c r="H43" s="86"/>
      <c r="I43" s="85"/>
      <c r="J43" s="28"/>
      <c r="K43" s="28"/>
      <c r="L43" s="86"/>
      <c r="M43" s="85"/>
      <c r="N43" s="28"/>
      <c r="O43" s="28"/>
      <c r="P43" s="86"/>
      <c r="Q43" s="85"/>
      <c r="R43" s="28"/>
      <c r="S43" s="28"/>
      <c r="T43" s="86"/>
      <c r="U43" s="85"/>
      <c r="V43" s="135"/>
      <c r="W43" s="28"/>
      <c r="X43" s="86"/>
    </row>
    <row r="44" spans="2:24" x14ac:dyDescent="0.4">
      <c r="B44" s="113" t="s">
        <v>47</v>
      </c>
      <c r="C44" s="51" t="s">
        <v>69</v>
      </c>
      <c r="D44" s="63">
        <v>45</v>
      </c>
      <c r="E44" s="87">
        <v>50</v>
      </c>
      <c r="F44" s="21">
        <v>50</v>
      </c>
      <c r="G44" s="21">
        <v>50</v>
      </c>
      <c r="H44" s="19">
        <v>46</v>
      </c>
      <c r="I44" s="87">
        <v>44</v>
      </c>
      <c r="J44" s="21">
        <v>46</v>
      </c>
      <c r="K44" s="21">
        <v>46</v>
      </c>
      <c r="L44" s="19">
        <v>46</v>
      </c>
      <c r="M44" s="87">
        <v>48</v>
      </c>
      <c r="N44" s="21">
        <v>49</v>
      </c>
      <c r="O44" s="21">
        <v>49</v>
      </c>
      <c r="P44" s="19">
        <v>48</v>
      </c>
      <c r="Q44" s="87">
        <v>50</v>
      </c>
      <c r="R44" s="21">
        <v>50</v>
      </c>
      <c r="S44" s="21">
        <v>50</v>
      </c>
      <c r="T44" s="19">
        <v>50</v>
      </c>
      <c r="U44" s="87">
        <v>49</v>
      </c>
      <c r="V44" s="133">
        <v>48</v>
      </c>
      <c r="W44" s="21">
        <v>47</v>
      </c>
      <c r="X44" s="19"/>
    </row>
    <row r="45" spans="2:24" x14ac:dyDescent="0.4">
      <c r="B45" s="113" t="s">
        <v>48</v>
      </c>
      <c r="C45" s="51" t="s">
        <v>69</v>
      </c>
      <c r="D45" s="63">
        <v>23</v>
      </c>
      <c r="E45" s="87">
        <v>26</v>
      </c>
      <c r="F45" s="21">
        <v>26</v>
      </c>
      <c r="G45" s="21">
        <v>26</v>
      </c>
      <c r="H45" s="19">
        <v>28</v>
      </c>
      <c r="I45" s="87">
        <v>26</v>
      </c>
      <c r="J45" s="21">
        <v>24</v>
      </c>
      <c r="K45" s="21">
        <v>26</v>
      </c>
      <c r="L45" s="19">
        <v>30</v>
      </c>
      <c r="M45" s="87">
        <v>32</v>
      </c>
      <c r="N45" s="21">
        <v>32</v>
      </c>
      <c r="O45" s="21">
        <v>30</v>
      </c>
      <c r="P45" s="19">
        <v>32</v>
      </c>
      <c r="Q45" s="87">
        <v>33</v>
      </c>
      <c r="R45" s="21">
        <v>34</v>
      </c>
      <c r="S45" s="21">
        <v>35</v>
      </c>
      <c r="T45" s="19">
        <v>36</v>
      </c>
      <c r="U45" s="87">
        <v>38</v>
      </c>
      <c r="V45" s="133">
        <v>38</v>
      </c>
      <c r="W45" s="21">
        <v>38</v>
      </c>
      <c r="X45" s="19"/>
    </row>
    <row r="46" spans="2:24" x14ac:dyDescent="0.4">
      <c r="B46" s="114" t="s">
        <v>49</v>
      </c>
      <c r="C46" s="51" t="s">
        <v>69</v>
      </c>
      <c r="D46" s="65">
        <v>68</v>
      </c>
      <c r="E46" s="88">
        <v>76</v>
      </c>
      <c r="F46" s="33">
        <v>76</v>
      </c>
      <c r="G46" s="33">
        <v>76</v>
      </c>
      <c r="H46" s="89">
        <v>74</v>
      </c>
      <c r="I46" s="88">
        <v>70</v>
      </c>
      <c r="J46" s="33">
        <v>70</v>
      </c>
      <c r="K46" s="33">
        <v>72</v>
      </c>
      <c r="L46" s="89">
        <v>76</v>
      </c>
      <c r="M46" s="88">
        <v>80</v>
      </c>
      <c r="N46" s="33">
        <v>81</v>
      </c>
      <c r="O46" s="33">
        <v>79</v>
      </c>
      <c r="P46" s="89">
        <v>80</v>
      </c>
      <c r="Q46" s="88">
        <v>83</v>
      </c>
      <c r="R46" s="33">
        <v>84</v>
      </c>
      <c r="S46" s="33">
        <v>85</v>
      </c>
      <c r="T46" s="89">
        <v>86</v>
      </c>
      <c r="U46" s="88">
        <v>87</v>
      </c>
      <c r="V46" s="140">
        <v>86</v>
      </c>
      <c r="W46" s="33">
        <v>85</v>
      </c>
      <c r="X46" s="89">
        <f>SUM(X44:X45)</f>
        <v>0</v>
      </c>
    </row>
    <row r="47" spans="2:24" x14ac:dyDescent="0.4">
      <c r="B47" s="113" t="s">
        <v>50</v>
      </c>
      <c r="C47" s="51" t="s">
        <v>69</v>
      </c>
      <c r="D47" s="63">
        <v>3</v>
      </c>
      <c r="E47" s="87">
        <v>3</v>
      </c>
      <c r="F47" s="21">
        <v>3</v>
      </c>
      <c r="G47" s="21">
        <v>3</v>
      </c>
      <c r="H47" s="19">
        <v>4</v>
      </c>
      <c r="I47" s="87">
        <v>4</v>
      </c>
      <c r="J47" s="21">
        <v>4</v>
      </c>
      <c r="K47" s="21">
        <v>4</v>
      </c>
      <c r="L47" s="19">
        <v>4</v>
      </c>
      <c r="M47" s="87">
        <v>4</v>
      </c>
      <c r="N47" s="21">
        <v>3</v>
      </c>
      <c r="O47" s="21">
        <v>3</v>
      </c>
      <c r="P47" s="19">
        <v>3</v>
      </c>
      <c r="Q47" s="87">
        <v>3</v>
      </c>
      <c r="R47" s="21">
        <v>3</v>
      </c>
      <c r="S47" s="21">
        <v>3</v>
      </c>
      <c r="T47" s="19">
        <v>3</v>
      </c>
      <c r="U47" s="87">
        <v>3</v>
      </c>
      <c r="V47" s="133">
        <v>3</v>
      </c>
      <c r="W47" s="21">
        <v>3</v>
      </c>
      <c r="X47" s="19"/>
    </row>
    <row r="48" spans="2:24" x14ac:dyDescent="0.4">
      <c r="B48" s="113" t="s">
        <v>51</v>
      </c>
      <c r="C48" s="51" t="s">
        <v>69</v>
      </c>
      <c r="D48" s="63">
        <v>5</v>
      </c>
      <c r="E48" s="87">
        <v>7</v>
      </c>
      <c r="F48" s="21">
        <v>7</v>
      </c>
      <c r="G48" s="21">
        <v>6</v>
      </c>
      <c r="H48" s="19">
        <v>5</v>
      </c>
      <c r="I48" s="87">
        <v>5</v>
      </c>
      <c r="J48" s="21">
        <v>5</v>
      </c>
      <c r="K48" s="21">
        <v>5</v>
      </c>
      <c r="L48" s="19">
        <v>5</v>
      </c>
      <c r="M48" s="87">
        <v>5</v>
      </c>
      <c r="N48" s="21">
        <v>5</v>
      </c>
      <c r="O48" s="21">
        <v>6</v>
      </c>
      <c r="P48" s="19">
        <v>5</v>
      </c>
      <c r="Q48" s="87">
        <v>4</v>
      </c>
      <c r="R48" s="21">
        <v>4</v>
      </c>
      <c r="S48" s="21">
        <v>4</v>
      </c>
      <c r="T48" s="19">
        <v>4</v>
      </c>
      <c r="U48" s="87">
        <v>3</v>
      </c>
      <c r="V48" s="133">
        <v>3</v>
      </c>
      <c r="W48" s="21">
        <v>3</v>
      </c>
      <c r="X48" s="19"/>
    </row>
    <row r="49" spans="2:24" x14ac:dyDescent="0.4">
      <c r="B49" s="114" t="s">
        <v>52</v>
      </c>
      <c r="C49" s="51" t="s">
        <v>69</v>
      </c>
      <c r="D49" s="65">
        <v>8</v>
      </c>
      <c r="E49" s="88">
        <v>10</v>
      </c>
      <c r="F49" s="33">
        <v>10</v>
      </c>
      <c r="G49" s="33">
        <v>9</v>
      </c>
      <c r="H49" s="89">
        <v>9</v>
      </c>
      <c r="I49" s="88">
        <v>9</v>
      </c>
      <c r="J49" s="33">
        <v>9</v>
      </c>
      <c r="K49" s="33">
        <v>9</v>
      </c>
      <c r="L49" s="89">
        <v>9</v>
      </c>
      <c r="M49" s="88">
        <v>9</v>
      </c>
      <c r="N49" s="33">
        <v>8</v>
      </c>
      <c r="O49" s="33">
        <v>9</v>
      </c>
      <c r="P49" s="89">
        <v>8</v>
      </c>
      <c r="Q49" s="88">
        <v>7</v>
      </c>
      <c r="R49" s="33">
        <v>7</v>
      </c>
      <c r="S49" s="33">
        <v>7</v>
      </c>
      <c r="T49" s="89">
        <v>7</v>
      </c>
      <c r="U49" s="88">
        <v>6</v>
      </c>
      <c r="V49" s="140">
        <v>6</v>
      </c>
      <c r="W49" s="33">
        <v>6</v>
      </c>
      <c r="X49" s="89">
        <f>SUM(X47:X48)</f>
        <v>0</v>
      </c>
    </row>
    <row r="50" spans="2:24" x14ac:dyDescent="0.4">
      <c r="B50" s="115" t="s">
        <v>42</v>
      </c>
      <c r="C50" s="54"/>
      <c r="D50" s="66"/>
      <c r="E50" s="90"/>
      <c r="F50" s="30"/>
      <c r="G50" s="30"/>
      <c r="H50" s="91"/>
      <c r="I50" s="90"/>
      <c r="J50" s="30"/>
      <c r="K50" s="30"/>
      <c r="L50" s="91"/>
      <c r="M50" s="90"/>
      <c r="N50" s="30"/>
      <c r="O50" s="30"/>
      <c r="P50" s="91"/>
      <c r="Q50" s="90"/>
      <c r="R50" s="30"/>
      <c r="S50" s="30"/>
      <c r="T50" s="91"/>
      <c r="U50" s="90"/>
      <c r="V50" s="137"/>
      <c r="W50" s="30"/>
      <c r="X50" s="91"/>
    </row>
    <row r="51" spans="2:24" x14ac:dyDescent="0.4">
      <c r="B51" s="18" t="s">
        <v>63</v>
      </c>
      <c r="C51" s="52" t="s">
        <v>68</v>
      </c>
      <c r="D51" s="67">
        <v>591.11504319184928</v>
      </c>
      <c r="E51" s="92">
        <v>596.67414490534657</v>
      </c>
      <c r="F51" s="10">
        <v>612.42626551173362</v>
      </c>
      <c r="G51" s="10">
        <v>669.79840082256692</v>
      </c>
      <c r="H51" s="93">
        <v>694.94566167644859</v>
      </c>
      <c r="I51" s="92">
        <v>717.96424208700751</v>
      </c>
      <c r="J51" s="10">
        <v>750.71271808575989</v>
      </c>
      <c r="K51" s="10">
        <v>788.75546671455265</v>
      </c>
      <c r="L51" s="93">
        <v>814.95014586306513</v>
      </c>
      <c r="M51" s="92">
        <v>834.47827845353652</v>
      </c>
      <c r="N51" s="10">
        <v>851.53325551869602</v>
      </c>
      <c r="O51" s="10">
        <v>864.33666880893202</v>
      </c>
      <c r="P51" s="93">
        <v>898.20783596548438</v>
      </c>
      <c r="Q51" s="92">
        <v>895.25363358126901</v>
      </c>
      <c r="R51" s="10">
        <v>875.70206149719138</v>
      </c>
      <c r="S51" s="10">
        <v>885.41591746450297</v>
      </c>
      <c r="T51" s="93">
        <v>880.92402440292233</v>
      </c>
      <c r="U51" s="92">
        <v>886.82186492859637</v>
      </c>
      <c r="V51" s="131">
        <v>899.20143319125077</v>
      </c>
      <c r="W51" s="10">
        <v>932.14946691460239</v>
      </c>
      <c r="X51" s="93" t="e">
        <f t="shared" ref="X51" si="0">X29/X40</f>
        <v>#DIV/0!</v>
      </c>
    </row>
    <row r="52" spans="2:24" x14ac:dyDescent="0.4">
      <c r="B52" s="18" t="s">
        <v>64</v>
      </c>
      <c r="C52" s="52" t="s">
        <v>68</v>
      </c>
      <c r="D52" s="67">
        <v>22.97177073193015</v>
      </c>
      <c r="E52" s="92">
        <v>11.754300282589998</v>
      </c>
      <c r="F52" s="10">
        <v>26.580383189833068</v>
      </c>
      <c r="G52" s="10">
        <v>76.16002308448401</v>
      </c>
      <c r="H52" s="93">
        <v>104.68351849751592</v>
      </c>
      <c r="I52" s="92">
        <v>38.804536798132446</v>
      </c>
      <c r="J52" s="10">
        <v>74.052489832115711</v>
      </c>
      <c r="K52" s="10">
        <v>106.4705318409935</v>
      </c>
      <c r="L52" s="93">
        <v>128.26483558113674</v>
      </c>
      <c r="M52" s="92">
        <v>20.07672952482665</v>
      </c>
      <c r="N52" s="10">
        <v>31.7871299079141</v>
      </c>
      <c r="O52" s="10">
        <v>41.48664825263608</v>
      </c>
      <c r="P52" s="93">
        <v>45.432221915059181</v>
      </c>
      <c r="Q52" s="92">
        <v>6.1076850617949008</v>
      </c>
      <c r="R52" s="10">
        <v>4.2906882736176817</v>
      </c>
      <c r="S52" s="10">
        <v>9.0844849978419848</v>
      </c>
      <c r="T52" s="93">
        <v>7.3375203987763769</v>
      </c>
      <c r="U52" s="92">
        <v>3.5734527252450214</v>
      </c>
      <c r="V52" s="131">
        <v>8.3040165899546654</v>
      </c>
      <c r="W52" s="10">
        <v>15.130698268230521</v>
      </c>
      <c r="X52" s="93" t="e">
        <f>X14/X39</f>
        <v>#DIV/0!</v>
      </c>
    </row>
    <row r="53" spans="2:24" x14ac:dyDescent="0.4">
      <c r="B53" s="18" t="s">
        <v>40</v>
      </c>
      <c r="C53" s="52" t="s">
        <v>71</v>
      </c>
      <c r="D53" s="68">
        <v>0.30472182931332265</v>
      </c>
      <c r="E53" s="94"/>
      <c r="F53" s="36"/>
      <c r="G53" s="36"/>
      <c r="H53" s="95">
        <v>6.6868214791291194E-2</v>
      </c>
      <c r="I53" s="94"/>
      <c r="J53" s="36"/>
      <c r="K53" s="36"/>
      <c r="L53" s="95">
        <v>9.355642913064148E-2</v>
      </c>
      <c r="M53" s="94"/>
      <c r="N53" s="36"/>
      <c r="O53" s="36"/>
      <c r="P53" s="95">
        <v>0.2201080990204741</v>
      </c>
      <c r="Q53" s="94"/>
      <c r="R53" s="32"/>
      <c r="S53" s="32"/>
      <c r="T53" s="95">
        <v>1.3628582213778411</v>
      </c>
      <c r="U53" s="94"/>
      <c r="V53" s="139"/>
      <c r="W53" s="32"/>
      <c r="X53" s="95" t="e">
        <f>X42/X52</f>
        <v>#DIV/0!</v>
      </c>
    </row>
    <row r="54" spans="2:24" x14ac:dyDescent="0.4">
      <c r="B54" s="18" t="s">
        <v>78</v>
      </c>
      <c r="C54" s="52" t="s">
        <v>71</v>
      </c>
      <c r="D54" s="68">
        <v>1.2689700289689188E-2</v>
      </c>
      <c r="E54" s="94"/>
      <c r="F54" s="36"/>
      <c r="G54" s="36"/>
      <c r="H54" s="95">
        <v>1.0780641796624146E-2</v>
      </c>
      <c r="I54" s="94"/>
      <c r="J54" s="36"/>
      <c r="K54" s="36"/>
      <c r="L54" s="95">
        <v>1.5572749621442457E-2</v>
      </c>
      <c r="M54" s="94"/>
      <c r="N54" s="36"/>
      <c r="O54" s="36"/>
      <c r="P54" s="95">
        <v>1.2437670951926874E-2</v>
      </c>
      <c r="Q54" s="94"/>
      <c r="R54" s="32"/>
      <c r="S54" s="32"/>
      <c r="T54" s="95">
        <v>1.2478995200935133E-2</v>
      </c>
      <c r="U54" s="94"/>
      <c r="V54" s="139"/>
      <c r="W54" s="32"/>
      <c r="X54" s="95" t="e">
        <f>X42*X40/X28</f>
        <v>#DIV/0!</v>
      </c>
    </row>
    <row r="55" spans="2:24" x14ac:dyDescent="0.4">
      <c r="B55" s="18"/>
      <c r="C55" s="52"/>
      <c r="D55" s="69"/>
      <c r="E55" s="18"/>
      <c r="F55" s="6"/>
      <c r="G55" s="6"/>
      <c r="H55" s="96"/>
      <c r="I55" s="18"/>
      <c r="J55" s="6"/>
      <c r="K55" s="6"/>
      <c r="L55" s="96"/>
      <c r="M55" s="18"/>
      <c r="N55" s="6"/>
      <c r="O55" s="6"/>
      <c r="P55" s="96"/>
      <c r="Q55" s="18"/>
      <c r="R55" s="6"/>
      <c r="S55" s="6"/>
      <c r="T55" s="96"/>
      <c r="U55" s="18"/>
      <c r="V55" s="129"/>
      <c r="W55" s="6"/>
      <c r="X55" s="96"/>
    </row>
    <row r="56" spans="2:24" x14ac:dyDescent="0.4">
      <c r="B56" s="18" t="s">
        <v>29</v>
      </c>
      <c r="C56" s="52" t="s">
        <v>70</v>
      </c>
      <c r="D56" s="70">
        <v>22.810605508597295</v>
      </c>
      <c r="E56" s="94"/>
      <c r="F56" s="36"/>
      <c r="G56" s="36"/>
      <c r="H56" s="97">
        <v>4.48017039101651</v>
      </c>
      <c r="I56" s="94"/>
      <c r="J56" s="36"/>
      <c r="K56" s="36"/>
      <c r="L56" s="97">
        <v>4.1008901435597842</v>
      </c>
      <c r="M56" s="94"/>
      <c r="N56" s="36"/>
      <c r="O56" s="36"/>
      <c r="P56" s="97">
        <v>11.027415760925752</v>
      </c>
      <c r="Q56" s="94"/>
      <c r="R56" s="36"/>
      <c r="S56" s="38"/>
      <c r="T56" s="97">
        <v>61.464905784140633</v>
      </c>
      <c r="U56" s="94"/>
      <c r="V56" s="143"/>
      <c r="W56" s="38"/>
      <c r="X56" s="97" t="e">
        <f>X41/X52</f>
        <v>#DIV/0!</v>
      </c>
    </row>
    <row r="57" spans="2:24" x14ac:dyDescent="0.4">
      <c r="B57" s="18" t="s">
        <v>30</v>
      </c>
      <c r="C57" s="52" t="s">
        <v>70</v>
      </c>
      <c r="D57" s="67">
        <v>0.88646026866538941</v>
      </c>
      <c r="E57" s="98">
        <v>0.94021167967483199</v>
      </c>
      <c r="F57" s="12">
        <v>0.82785476154645143</v>
      </c>
      <c r="G57" s="12">
        <v>0.71663354139173963</v>
      </c>
      <c r="H57" s="93">
        <v>0.67487290857908266</v>
      </c>
      <c r="I57" s="98">
        <v>0.57384473466586827</v>
      </c>
      <c r="J57" s="12">
        <v>0.54215146512744328</v>
      </c>
      <c r="K57" s="10">
        <v>0.57178684526723544</v>
      </c>
      <c r="L57" s="93">
        <v>0.6454382549290113</v>
      </c>
      <c r="M57" s="92">
        <v>0.55363933601265569</v>
      </c>
      <c r="N57" s="10">
        <v>0.50379711798652238</v>
      </c>
      <c r="O57" s="10">
        <v>0.49286350489680592</v>
      </c>
      <c r="P57" s="93">
        <v>0.5577773650365393</v>
      </c>
      <c r="Q57" s="92">
        <v>0.47137479723135001</v>
      </c>
      <c r="R57" s="10">
        <v>0.43736336459592584</v>
      </c>
      <c r="S57" s="10">
        <v>0.45402391358761235</v>
      </c>
      <c r="T57" s="93">
        <v>0.51196242525645874</v>
      </c>
      <c r="U57" s="92">
        <v>0.52321668911192165</v>
      </c>
      <c r="V57" s="131">
        <v>0.55382474006141913</v>
      </c>
      <c r="W57" s="10">
        <v>0.53424908523347747</v>
      </c>
      <c r="X57" s="93" t="e">
        <f t="shared" ref="X57" si="1">X41/X51</f>
        <v>#DIV/0!</v>
      </c>
    </row>
    <row r="58" spans="2:24" x14ac:dyDescent="0.4">
      <c r="B58" s="18" t="s">
        <v>31</v>
      </c>
      <c r="C58" s="52" t="s">
        <v>71</v>
      </c>
      <c r="D58" s="68">
        <v>3.9948122050522235E-2</v>
      </c>
      <c r="E58" s="99"/>
      <c r="F58" s="35"/>
      <c r="G58" s="35"/>
      <c r="H58" s="95">
        <v>0.16279716517461945</v>
      </c>
      <c r="I58" s="99"/>
      <c r="J58" s="35"/>
      <c r="K58" s="35"/>
      <c r="L58" s="95">
        <v>0.16989892274772747</v>
      </c>
      <c r="M58" s="99"/>
      <c r="N58" s="35"/>
      <c r="O58" s="35"/>
      <c r="P58" s="95">
        <v>5.3039150384212468E-2</v>
      </c>
      <c r="Q58" s="99"/>
      <c r="R58" s="35"/>
      <c r="S58" s="35"/>
      <c r="T58" s="95">
        <v>8.2484278565580736E-3</v>
      </c>
      <c r="U58" s="99"/>
      <c r="V58" s="142"/>
      <c r="W58" s="35"/>
      <c r="X58" s="95">
        <f>X14/((X29+T29)/2)</f>
        <v>0</v>
      </c>
    </row>
    <row r="59" spans="2:24" x14ac:dyDescent="0.4">
      <c r="B59" s="18" t="s">
        <v>32</v>
      </c>
      <c r="C59" s="52" t="s">
        <v>71</v>
      </c>
      <c r="D59" s="71">
        <v>2.8773039158873574E-2</v>
      </c>
      <c r="E59" s="94"/>
      <c r="F59" s="36"/>
      <c r="G59" s="36"/>
      <c r="H59" s="100">
        <v>0.13644200423419531</v>
      </c>
      <c r="I59" s="94"/>
      <c r="J59" s="36"/>
      <c r="K59" s="36"/>
      <c r="L59" s="100">
        <v>0.14316379292940218</v>
      </c>
      <c r="M59" s="94"/>
      <c r="N59" s="36"/>
      <c r="O59" s="36"/>
      <c r="P59" s="100">
        <v>4.5493506816210415E-2</v>
      </c>
      <c r="Q59" s="94"/>
      <c r="R59" s="36"/>
      <c r="S59" s="39"/>
      <c r="T59" s="100">
        <v>1.1861068884157408E-2</v>
      </c>
      <c r="U59" s="94"/>
      <c r="V59" s="144"/>
      <c r="W59" s="39"/>
      <c r="X59" s="100" t="e">
        <f>(X10-X13)/#REF!</f>
        <v>#REF!</v>
      </c>
    </row>
    <row r="60" spans="2:24" x14ac:dyDescent="0.4">
      <c r="B60" s="18" t="s">
        <v>33</v>
      </c>
      <c r="C60" s="52" t="s">
        <v>71</v>
      </c>
      <c r="D60" s="68">
        <v>0.56903125784370523</v>
      </c>
      <c r="E60" s="101">
        <v>0.5426564112791642</v>
      </c>
      <c r="F60" s="11">
        <v>0.53305494146745602</v>
      </c>
      <c r="G60" s="11">
        <v>0.52758151088640959</v>
      </c>
      <c r="H60" s="95">
        <v>0.53807185011745329</v>
      </c>
      <c r="I60" s="101">
        <v>0.52241781177523428</v>
      </c>
      <c r="J60" s="11">
        <v>0.51629300892901331</v>
      </c>
      <c r="K60" s="11">
        <v>0.53540302440807763</v>
      </c>
      <c r="L60" s="95">
        <v>0.55610184142486674</v>
      </c>
      <c r="M60" s="101">
        <v>0.55574006589820801</v>
      </c>
      <c r="N60" s="11">
        <v>0.56858881842574649</v>
      </c>
      <c r="O60" s="11">
        <v>0.59049964867315108</v>
      </c>
      <c r="P60" s="95">
        <v>0.6042254021754152</v>
      </c>
      <c r="Q60" s="101">
        <v>0.62375313197389082</v>
      </c>
      <c r="R60" s="11">
        <v>0.64620257443627438</v>
      </c>
      <c r="S60" s="11">
        <v>0.64824954083453923</v>
      </c>
      <c r="T60" s="95">
        <v>0.66851420689637864</v>
      </c>
      <c r="U60" s="101">
        <v>0.65741797739484065</v>
      </c>
      <c r="V60" s="132">
        <v>0.66105091372734859</v>
      </c>
      <c r="W60" s="11">
        <v>0.65726900798451438</v>
      </c>
      <c r="X60" s="95" t="e">
        <f>X29/X30</f>
        <v>#DIV/0!</v>
      </c>
    </row>
    <row r="61" spans="2:24" x14ac:dyDescent="0.4">
      <c r="B61" s="18"/>
      <c r="C61" s="52"/>
      <c r="D61" s="69"/>
      <c r="E61" s="18"/>
      <c r="F61" s="6"/>
      <c r="G61" s="6"/>
      <c r="H61" s="96"/>
      <c r="I61" s="18"/>
      <c r="J61" s="6"/>
      <c r="K61" s="6"/>
      <c r="L61" s="96"/>
      <c r="M61" s="18"/>
      <c r="N61" s="6"/>
      <c r="O61" s="6"/>
      <c r="P61" s="96"/>
      <c r="Q61" s="18"/>
      <c r="R61" s="6"/>
      <c r="S61" s="6"/>
      <c r="T61" s="96"/>
      <c r="U61" s="18"/>
      <c r="V61" s="129"/>
      <c r="W61" s="6"/>
      <c r="X61" s="96"/>
    </row>
    <row r="62" spans="2:24" x14ac:dyDescent="0.4">
      <c r="B62" s="116" t="s">
        <v>53</v>
      </c>
      <c r="C62" s="55" t="s">
        <v>66</v>
      </c>
      <c r="D62" s="58">
        <v>73995626.578947365</v>
      </c>
      <c r="E62" s="104">
        <v>19338666.430232558</v>
      </c>
      <c r="F62" s="34">
        <v>44127650.686046511</v>
      </c>
      <c r="G62" s="34">
        <v>78083095.635294124</v>
      </c>
      <c r="H62" s="41">
        <v>108524877.48192771</v>
      </c>
      <c r="I62" s="104">
        <v>34825677.3164557</v>
      </c>
      <c r="J62" s="34">
        <v>72613431.531645566</v>
      </c>
      <c r="K62" s="34">
        <v>105542872.03703703</v>
      </c>
      <c r="L62" s="41">
        <v>127517794.36470588</v>
      </c>
      <c r="M62" s="104">
        <v>27771559.516853932</v>
      </c>
      <c r="N62" s="34">
        <v>51870230.2247191</v>
      </c>
      <c r="O62" s="34">
        <v>75551523.090909094</v>
      </c>
      <c r="P62" s="41">
        <v>95072812.943181813</v>
      </c>
      <c r="Q62" s="104">
        <v>18528532.144444443</v>
      </c>
      <c r="R62" s="34">
        <v>35261582.131868131</v>
      </c>
      <c r="S62" s="34">
        <v>53149249.717391305</v>
      </c>
      <c r="T62" s="41">
        <v>69122374.215053767</v>
      </c>
      <c r="U62" s="104">
        <v>18865228.559139784</v>
      </c>
      <c r="V62" s="141">
        <v>36600282.130434781</v>
      </c>
      <c r="W62" s="34">
        <v>57204426.142857142</v>
      </c>
      <c r="X62" s="41" t="e">
        <f t="shared" ref="X62" si="2">X5/(X46+X49)</f>
        <v>#DIV/0!</v>
      </c>
    </row>
    <row r="63" spans="2:24" x14ac:dyDescent="0.4">
      <c r="B63" s="116" t="s">
        <v>54</v>
      </c>
      <c r="C63" s="55" t="s">
        <v>66</v>
      </c>
      <c r="D63" s="58">
        <v>77677578.144736841</v>
      </c>
      <c r="E63" s="104">
        <v>25335072.627906978</v>
      </c>
      <c r="F63" s="34">
        <v>66742073.91860465</v>
      </c>
      <c r="G63" s="34">
        <v>117878974.23529412</v>
      </c>
      <c r="H63" s="41">
        <v>157523560.12048194</v>
      </c>
      <c r="I63" s="104">
        <v>50514547.531645566</v>
      </c>
      <c r="J63" s="34">
        <v>97361530.632911399</v>
      </c>
      <c r="K63" s="34">
        <v>123135180.74074075</v>
      </c>
      <c r="L63" s="41">
        <v>140948134.35294119</v>
      </c>
      <c r="M63" s="104">
        <v>14583941.775280898</v>
      </c>
      <c r="N63" s="34">
        <v>27676828.786516853</v>
      </c>
      <c r="O63" s="34">
        <v>40729570.761363633</v>
      </c>
      <c r="P63" s="41">
        <v>53204841.784090906</v>
      </c>
      <c r="Q63" s="104">
        <v>14543058.277777778</v>
      </c>
      <c r="R63" s="34">
        <v>29838621.274725273</v>
      </c>
      <c r="S63" s="34">
        <v>44392814.967391305</v>
      </c>
      <c r="T63" s="41">
        <v>60861437.043010756</v>
      </c>
      <c r="U63" s="104">
        <v>16404396.913978495</v>
      </c>
      <c r="V63" s="141">
        <v>35238389.663043477</v>
      </c>
      <c r="W63" s="34">
        <v>59633155.813186817</v>
      </c>
      <c r="X63" s="41" t="e">
        <f t="shared" ref="X63" si="3">X36/(X46+X49)</f>
        <v>#DIV/0!</v>
      </c>
    </row>
    <row r="64" spans="2:24" ht="19.5" thickBot="1" x14ac:dyDescent="0.45">
      <c r="B64" s="117" t="s">
        <v>55</v>
      </c>
      <c r="C64" s="118" t="s">
        <v>66</v>
      </c>
      <c r="D64" s="123">
        <v>1617731.605263158</v>
      </c>
      <c r="E64" s="124">
        <v>740939.1744186047</v>
      </c>
      <c r="F64" s="125">
        <v>1895238.3921775902</v>
      </c>
      <c r="G64" s="125">
        <v>5819180.0278074872</v>
      </c>
      <c r="H64" s="122">
        <v>8285108.0996714123</v>
      </c>
      <c r="I64" s="124">
        <v>3179277.3912543152</v>
      </c>
      <c r="J64" s="125">
        <v>6219151.0103567317</v>
      </c>
      <c r="K64" s="125">
        <v>9038389.0336700343</v>
      </c>
      <c r="L64" s="122">
        <v>10369230.442780748</v>
      </c>
      <c r="M64" s="124">
        <v>1528825.4371807966</v>
      </c>
      <c r="N64" s="125">
        <v>2516919.2145045968</v>
      </c>
      <c r="O64" s="125">
        <v>3318400.7334710737</v>
      </c>
      <c r="P64" s="122">
        <v>3627999.0568181816</v>
      </c>
      <c r="Q64" s="124">
        <v>343678.58282828267</v>
      </c>
      <c r="R64" s="125">
        <v>459632.65834165801</v>
      </c>
      <c r="S64" s="125">
        <v>744451.48221343884</v>
      </c>
      <c r="T64" s="122">
        <v>682162.2023460404</v>
      </c>
      <c r="U64" s="124">
        <v>185917.4193548387</v>
      </c>
      <c r="V64" s="146">
        <v>356156.40217391303</v>
      </c>
      <c r="W64" s="125">
        <v>844706.05494505493</v>
      </c>
      <c r="X64" s="122" t="e">
        <f t="shared" ref="X64" si="4">X10/(X46+X49)</f>
        <v>#DIV/0!</v>
      </c>
    </row>
  </sheetData>
  <mergeCells count="5">
    <mergeCell ref="E2:H2"/>
    <mergeCell ref="I2:L2"/>
    <mergeCell ref="M2:P2"/>
    <mergeCell ref="Q2:T2"/>
    <mergeCell ref="U2:X2"/>
  </mergeCells>
  <phoneticPr fontId="2"/>
  <pageMargins left="0.70866141732283472" right="0.70866141732283472" top="0.74803149606299213" bottom="0.74803149606299213" header="0.31496062992125984" footer="0.31496062992125984"/>
  <pageSetup paperSize="8" scale="92" fitToHeight="0" orientation="landscape" r:id="rId1"/>
  <rowBreaks count="1" manualBreakCount="1">
    <brk id="42" min="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43CB-3D0A-4328-ADB2-39500CBB45A2}">
  <sheetPr>
    <pageSetUpPr fitToPage="1"/>
  </sheetPr>
  <dimension ref="B1:AC64"/>
  <sheetViews>
    <sheetView view="pageBreakPreview" zoomScaleNormal="100" zoomScaleSheetLayoutView="100" workbookViewId="0">
      <pane xSplit="2" topLeftCell="C1" activePane="topRight" state="frozen"/>
      <selection activeCell="H23" sqref="H23"/>
      <selection pane="topRight" activeCell="H23" sqref="H23"/>
    </sheetView>
  </sheetViews>
  <sheetFormatPr defaultRowHeight="18.75" x14ac:dyDescent="0.4"/>
  <cols>
    <col min="1" max="1" width="1.375" customWidth="1"/>
    <col min="2" max="2" width="25.5" customWidth="1"/>
    <col min="3" max="3" width="7.125" style="44" customWidth="1"/>
    <col min="4" max="29" width="7.625" customWidth="1"/>
  </cols>
  <sheetData>
    <row r="1" spans="2:29" ht="19.5" thickBot="1" x14ac:dyDescent="0.45">
      <c r="B1" s="120" t="s">
        <v>76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29" x14ac:dyDescent="0.4">
      <c r="D2" s="1"/>
      <c r="E2" s="147" t="s">
        <v>72</v>
      </c>
      <c r="F2" s="148"/>
      <c r="G2" s="148"/>
      <c r="H2" s="148"/>
      <c r="I2" s="149"/>
      <c r="J2" s="147" t="s">
        <v>73</v>
      </c>
      <c r="K2" s="148"/>
      <c r="L2" s="148"/>
      <c r="M2" s="148"/>
      <c r="N2" s="149"/>
      <c r="O2" s="147" t="s">
        <v>74</v>
      </c>
      <c r="P2" s="148"/>
      <c r="Q2" s="148"/>
      <c r="R2" s="148"/>
      <c r="S2" s="149"/>
      <c r="T2" s="147" t="s">
        <v>75</v>
      </c>
      <c r="U2" s="148"/>
      <c r="V2" s="148"/>
      <c r="W2" s="148"/>
      <c r="X2" s="149"/>
      <c r="Y2" s="147" t="s">
        <v>91</v>
      </c>
      <c r="Z2" s="148"/>
      <c r="AA2" s="148"/>
      <c r="AB2" s="148"/>
      <c r="AC2" s="149"/>
    </row>
    <row r="3" spans="2:29" s="2" customFormat="1" ht="19.5" thickBot="1" x14ac:dyDescent="0.45">
      <c r="B3" s="14" t="s">
        <v>0</v>
      </c>
      <c r="C3" s="43" t="s">
        <v>65</v>
      </c>
      <c r="D3" s="56" t="s">
        <v>81</v>
      </c>
      <c r="E3" s="72" t="s">
        <v>82</v>
      </c>
      <c r="F3" s="15" t="s">
        <v>83</v>
      </c>
      <c r="G3" s="15" t="s">
        <v>84</v>
      </c>
      <c r="H3" s="15" t="s">
        <v>85</v>
      </c>
      <c r="I3" s="73" t="s">
        <v>86</v>
      </c>
      <c r="J3" s="72" t="s">
        <v>82</v>
      </c>
      <c r="K3" s="15" t="s">
        <v>83</v>
      </c>
      <c r="L3" s="15" t="s">
        <v>84</v>
      </c>
      <c r="M3" s="15" t="s">
        <v>85</v>
      </c>
      <c r="N3" s="73" t="s">
        <v>87</v>
      </c>
      <c r="O3" s="72" t="s">
        <v>82</v>
      </c>
      <c r="P3" s="15" t="s">
        <v>83</v>
      </c>
      <c r="Q3" s="15" t="s">
        <v>84</v>
      </c>
      <c r="R3" s="15" t="s">
        <v>85</v>
      </c>
      <c r="S3" s="73" t="s">
        <v>88</v>
      </c>
      <c r="T3" s="72" t="s">
        <v>82</v>
      </c>
      <c r="U3" s="15" t="s">
        <v>83</v>
      </c>
      <c r="V3" s="15" t="s">
        <v>84</v>
      </c>
      <c r="W3" s="15" t="s">
        <v>85</v>
      </c>
      <c r="X3" s="73" t="s">
        <v>89</v>
      </c>
      <c r="Y3" s="72" t="s">
        <v>1</v>
      </c>
      <c r="Z3" s="15" t="s">
        <v>2</v>
      </c>
      <c r="AA3" s="15" t="s">
        <v>3</v>
      </c>
      <c r="AB3" s="15" t="s">
        <v>60</v>
      </c>
      <c r="AC3" s="73" t="s">
        <v>90</v>
      </c>
    </row>
    <row r="4" spans="2:29" s="13" customFormat="1" x14ac:dyDescent="0.4">
      <c r="B4" s="25" t="s">
        <v>34</v>
      </c>
      <c r="C4" s="45"/>
      <c r="D4" s="57"/>
      <c r="E4" s="74"/>
      <c r="F4" s="26"/>
      <c r="G4" s="26"/>
      <c r="H4" s="26"/>
      <c r="I4" s="27"/>
      <c r="J4" s="74"/>
      <c r="K4" s="26"/>
      <c r="L4" s="26"/>
      <c r="M4" s="26"/>
      <c r="N4" s="27"/>
      <c r="O4" s="74"/>
      <c r="P4" s="26"/>
      <c r="Q4" s="26"/>
      <c r="R4" s="26"/>
      <c r="S4" s="27"/>
      <c r="T4" s="74"/>
      <c r="U4" s="26"/>
      <c r="V4" s="26"/>
      <c r="W4" s="26"/>
      <c r="X4" s="27"/>
      <c r="Y4" s="74"/>
      <c r="Z4" s="26"/>
      <c r="AA4" s="26"/>
      <c r="AB4" s="26"/>
      <c r="AC4" s="27"/>
    </row>
    <row r="5" spans="2:29" x14ac:dyDescent="0.4">
      <c r="B5" s="16" t="s">
        <v>4</v>
      </c>
      <c r="C5" s="46" t="s">
        <v>66</v>
      </c>
      <c r="D5" s="58">
        <v>5623667620</v>
      </c>
      <c r="E5" s="75">
        <v>1663125313</v>
      </c>
      <c r="F5" s="3">
        <v>2131852646</v>
      </c>
      <c r="G5" s="3">
        <v>2842085170</v>
      </c>
      <c r="H5" s="3">
        <v>2370501702</v>
      </c>
      <c r="I5" s="17">
        <v>9007564831</v>
      </c>
      <c r="J5" s="75">
        <v>2751228508</v>
      </c>
      <c r="K5" s="3">
        <v>2985232583</v>
      </c>
      <c r="L5" s="3">
        <v>2812511544</v>
      </c>
      <c r="M5" s="3">
        <v>2290039886</v>
      </c>
      <c r="N5" s="17">
        <v>10839012521</v>
      </c>
      <c r="O5" s="75">
        <v>2471668797</v>
      </c>
      <c r="P5" s="3">
        <v>2144781693</v>
      </c>
      <c r="Q5" s="3">
        <v>2032083542</v>
      </c>
      <c r="R5" s="3">
        <v>1717873507</v>
      </c>
      <c r="S5" s="17">
        <v>8366407539</v>
      </c>
      <c r="T5" s="75">
        <v>1667567893</v>
      </c>
      <c r="U5" s="3">
        <v>1541236081</v>
      </c>
      <c r="V5" s="3">
        <v>1680927000</v>
      </c>
      <c r="W5" s="3">
        <v>1538649828</v>
      </c>
      <c r="X5" s="17">
        <v>6428380802</v>
      </c>
      <c r="Y5" s="75">
        <v>1754466256</v>
      </c>
      <c r="Z5" s="3">
        <v>1612759700</v>
      </c>
      <c r="AA5" s="3">
        <v>1838376823</v>
      </c>
      <c r="AB5" s="3"/>
      <c r="AC5" s="17"/>
    </row>
    <row r="6" spans="2:29" x14ac:dyDescent="0.4">
      <c r="B6" s="16" t="s">
        <v>5</v>
      </c>
      <c r="C6" s="46" t="s">
        <v>66</v>
      </c>
      <c r="D6" s="58">
        <v>845067827</v>
      </c>
      <c r="E6" s="75">
        <v>260468876</v>
      </c>
      <c r="F6" s="3">
        <v>294900415</v>
      </c>
      <c r="G6" s="3">
        <v>542710106</v>
      </c>
      <c r="H6" s="3">
        <v>395559554</v>
      </c>
      <c r="I6" s="17">
        <v>1493638951</v>
      </c>
      <c r="J6" s="75">
        <v>458249675</v>
      </c>
      <c r="K6" s="3">
        <v>452556807</v>
      </c>
      <c r="L6" s="3">
        <v>464616476</v>
      </c>
      <c r="M6" s="3">
        <v>371688547</v>
      </c>
      <c r="N6" s="17">
        <v>1747111505</v>
      </c>
      <c r="O6" s="75">
        <v>364008292</v>
      </c>
      <c r="P6" s="3">
        <v>322554474</v>
      </c>
      <c r="Q6" s="3">
        <v>293469309</v>
      </c>
      <c r="R6" s="3">
        <v>254025820</v>
      </c>
      <c r="S6" s="17">
        <v>1234057895</v>
      </c>
      <c r="T6" s="75">
        <v>278199616</v>
      </c>
      <c r="U6" s="3">
        <v>248562785</v>
      </c>
      <c r="V6" s="3">
        <v>274641231</v>
      </c>
      <c r="W6" s="3">
        <v>254132127</v>
      </c>
      <c r="X6" s="17">
        <v>1055535759</v>
      </c>
      <c r="Y6" s="75">
        <v>281656195</v>
      </c>
      <c r="Z6" s="3">
        <v>268312854</v>
      </c>
      <c r="AA6" s="3">
        <v>302536611</v>
      </c>
      <c r="AB6" s="3"/>
      <c r="AC6" s="17"/>
    </row>
    <row r="7" spans="2:29" x14ac:dyDescent="0.4">
      <c r="B7" s="16" t="s">
        <v>6</v>
      </c>
      <c r="C7" s="46" t="s">
        <v>66</v>
      </c>
      <c r="D7" s="58">
        <v>722120225</v>
      </c>
      <c r="E7" s="75">
        <v>196748107</v>
      </c>
      <c r="F7" s="3">
        <v>195630682.27272725</v>
      </c>
      <c r="G7" s="3">
        <v>211070305.36363637</v>
      </c>
      <c r="H7" s="3">
        <v>202525884.09090912</v>
      </c>
      <c r="I7" s="17">
        <v>805974978.72727275</v>
      </c>
      <c r="J7" s="75">
        <v>207086761.09090909</v>
      </c>
      <c r="K7" s="3">
        <v>212406791.09090909</v>
      </c>
      <c r="L7" s="3">
        <v>223819894.09090906</v>
      </c>
      <c r="M7" s="3">
        <v>222413471.09090912</v>
      </c>
      <c r="N7" s="17">
        <v>865726917.36363637</v>
      </c>
      <c r="O7" s="75">
        <v>227942828.09090909</v>
      </c>
      <c r="P7" s="3">
        <v>234614127.81818178</v>
      </c>
      <c r="Q7" s="3">
        <v>225455854.54545462</v>
      </c>
      <c r="R7" s="3">
        <v>226781167.5454545</v>
      </c>
      <c r="S7" s="17">
        <v>914793978</v>
      </c>
      <c r="T7" s="75">
        <v>247268543.54545456</v>
      </c>
      <c r="U7" s="3">
        <v>237667285.54545456</v>
      </c>
      <c r="V7" s="3">
        <v>247978266.5454545</v>
      </c>
      <c r="W7" s="3">
        <v>259180578.54545462</v>
      </c>
      <c r="X7" s="17">
        <v>992094674.18181825</v>
      </c>
      <c r="Y7" s="75">
        <v>264365875</v>
      </c>
      <c r="Z7" s="3">
        <v>252836785</v>
      </c>
      <c r="AA7" s="3">
        <v>258434749</v>
      </c>
      <c r="AB7" s="3"/>
      <c r="AC7" s="17"/>
    </row>
    <row r="8" spans="2:29" x14ac:dyDescent="0.4">
      <c r="B8" s="16" t="s">
        <v>79</v>
      </c>
      <c r="C8" s="46" t="s">
        <v>66</v>
      </c>
      <c r="D8" s="58">
        <v>472657808</v>
      </c>
      <c r="E8" s="75">
        <v>129479779</v>
      </c>
      <c r="F8" s="3">
        <v>161876766</v>
      </c>
      <c r="G8" s="3">
        <v>108758351</v>
      </c>
      <c r="H8" s="3">
        <v>135662225</v>
      </c>
      <c r="I8" s="17">
        <v>535777121</v>
      </c>
      <c r="J8" s="75">
        <v>133608890</v>
      </c>
      <c r="K8" s="3">
        <v>139368958</v>
      </c>
      <c r="L8" s="3">
        <v>142499655</v>
      </c>
      <c r="M8" s="3">
        <v>140361300</v>
      </c>
      <c r="N8" s="17">
        <v>555838803</v>
      </c>
      <c r="O8" s="75">
        <v>140672198</v>
      </c>
      <c r="P8" s="3">
        <v>150012604</v>
      </c>
      <c r="Q8" s="3">
        <v>139505684</v>
      </c>
      <c r="R8" s="3">
        <v>143636159</v>
      </c>
      <c r="S8" s="17">
        <v>573826645</v>
      </c>
      <c r="T8" s="75">
        <v>150168402</v>
      </c>
      <c r="U8" s="3">
        <v>148161633</v>
      </c>
      <c r="V8" s="3">
        <v>148411471</v>
      </c>
      <c r="W8" s="3">
        <v>149350810</v>
      </c>
      <c r="X8" s="17">
        <v>596092316</v>
      </c>
      <c r="Y8" s="75">
        <v>156037349</v>
      </c>
      <c r="Z8" s="3">
        <v>153218862</v>
      </c>
      <c r="AA8" s="3">
        <v>155815980</v>
      </c>
      <c r="AB8" s="3"/>
      <c r="AC8" s="17"/>
    </row>
    <row r="9" spans="2:29" x14ac:dyDescent="0.4">
      <c r="B9" s="16" t="s">
        <v>80</v>
      </c>
      <c r="C9" s="46" t="s">
        <v>66</v>
      </c>
      <c r="D9" s="58">
        <v>249462417</v>
      </c>
      <c r="E9" s="75">
        <v>67268328</v>
      </c>
      <c r="F9" s="3">
        <v>33753916.272727251</v>
      </c>
      <c r="G9" s="3">
        <v>102311954.36363637</v>
      </c>
      <c r="H9" s="3">
        <v>66863659.090909123</v>
      </c>
      <c r="I9" s="17">
        <v>270197857.72727275</v>
      </c>
      <c r="J9" s="75">
        <v>73477871.090909094</v>
      </c>
      <c r="K9" s="3">
        <v>73037833.090909094</v>
      </c>
      <c r="L9" s="3">
        <v>81320239.090909064</v>
      </c>
      <c r="M9" s="3">
        <v>82052171.090909123</v>
      </c>
      <c r="N9" s="17">
        <v>309888114.36363637</v>
      </c>
      <c r="O9" s="75">
        <v>87270630.090909094</v>
      </c>
      <c r="P9" s="3">
        <v>84601523.818181783</v>
      </c>
      <c r="Q9" s="3">
        <v>85950170.545454621</v>
      </c>
      <c r="R9" s="3">
        <v>83145008.545454502</v>
      </c>
      <c r="S9" s="17">
        <v>340967333</v>
      </c>
      <c r="T9" s="75">
        <v>97100141.545454562</v>
      </c>
      <c r="U9" s="3">
        <v>89505652.545454562</v>
      </c>
      <c r="V9" s="3">
        <v>99566795.545454502</v>
      </c>
      <c r="W9" s="3">
        <v>109829768.54545462</v>
      </c>
      <c r="X9" s="17">
        <v>396002358.18181825</v>
      </c>
      <c r="Y9" s="75">
        <v>108328526</v>
      </c>
      <c r="Z9" s="3">
        <v>99617923</v>
      </c>
      <c r="AA9" s="3">
        <v>102618769</v>
      </c>
      <c r="AB9" s="3"/>
      <c r="AC9" s="17"/>
    </row>
    <row r="10" spans="2:29" x14ac:dyDescent="0.4">
      <c r="B10" s="16" t="s">
        <v>7</v>
      </c>
      <c r="C10" s="46" t="s">
        <v>66</v>
      </c>
      <c r="D10" s="58">
        <v>122947602</v>
      </c>
      <c r="E10" s="75">
        <v>63720769</v>
      </c>
      <c r="F10" s="3">
        <v>99269732.727272749</v>
      </c>
      <c r="G10" s="3">
        <v>331639800.63636363</v>
      </c>
      <c r="H10" s="3">
        <v>193033669.90909088</v>
      </c>
      <c r="I10" s="17">
        <v>687663972.27272725</v>
      </c>
      <c r="J10" s="75">
        <v>251162913.90909091</v>
      </c>
      <c r="K10" s="3">
        <v>240150015.90909091</v>
      </c>
      <c r="L10" s="3">
        <v>240796581.90909094</v>
      </c>
      <c r="M10" s="3">
        <v>149275075.90909088</v>
      </c>
      <c r="N10" s="17">
        <v>881384587.63636363</v>
      </c>
      <c r="O10" s="75">
        <v>136065463.90909091</v>
      </c>
      <c r="P10" s="3">
        <v>87940346.181818217</v>
      </c>
      <c r="Q10" s="3">
        <v>68013454.454545379</v>
      </c>
      <c r="R10" s="3">
        <v>27244652.454545498</v>
      </c>
      <c r="S10" s="17">
        <v>319263917</v>
      </c>
      <c r="T10" s="75">
        <v>30931072.454545438</v>
      </c>
      <c r="U10" s="3">
        <v>10895499.454545438</v>
      </c>
      <c r="V10" s="3">
        <v>26662964.454545498</v>
      </c>
      <c r="W10" s="3">
        <v>-5048451.5454546213</v>
      </c>
      <c r="X10" s="17">
        <v>63441084.818181753</v>
      </c>
      <c r="Y10" s="75">
        <v>17290320</v>
      </c>
      <c r="Z10" s="3">
        <v>15476069</v>
      </c>
      <c r="AA10" s="3">
        <v>44101862</v>
      </c>
      <c r="AB10" s="3"/>
      <c r="AC10" s="17"/>
    </row>
    <row r="11" spans="2:29" x14ac:dyDescent="0.4">
      <c r="B11" s="16" t="s">
        <v>8</v>
      </c>
      <c r="C11" s="46" t="s">
        <v>66</v>
      </c>
      <c r="D11" s="58">
        <v>6524969</v>
      </c>
      <c r="E11" s="75">
        <v>1586112</v>
      </c>
      <c r="F11" s="3">
        <v>1583539</v>
      </c>
      <c r="G11" s="3">
        <v>1134200</v>
      </c>
      <c r="H11" s="3">
        <v>1157807</v>
      </c>
      <c r="I11" s="17">
        <v>5461658</v>
      </c>
      <c r="J11" s="75">
        <v>1076025</v>
      </c>
      <c r="K11" s="3">
        <v>1064752</v>
      </c>
      <c r="L11" s="3">
        <v>1028037</v>
      </c>
      <c r="M11" s="3">
        <v>981951</v>
      </c>
      <c r="N11" s="17">
        <v>4150765</v>
      </c>
      <c r="O11" s="75">
        <v>992078</v>
      </c>
      <c r="P11" s="3">
        <v>991598</v>
      </c>
      <c r="Q11" s="3">
        <v>1017415</v>
      </c>
      <c r="R11" s="3">
        <v>1047045</v>
      </c>
      <c r="S11" s="17">
        <v>4048136</v>
      </c>
      <c r="T11" s="75">
        <v>1195930</v>
      </c>
      <c r="U11" s="3">
        <v>1286798</v>
      </c>
      <c r="V11" s="3">
        <v>1396360</v>
      </c>
      <c r="W11" s="3">
        <v>1614693</v>
      </c>
      <c r="X11" s="17">
        <v>5493781</v>
      </c>
      <c r="Y11" s="75">
        <v>1735183</v>
      </c>
      <c r="Z11" s="3">
        <v>1724464</v>
      </c>
      <c r="AA11" s="3">
        <v>1733490</v>
      </c>
      <c r="AB11" s="3"/>
      <c r="AC11" s="17"/>
    </row>
    <row r="12" spans="2:29" x14ac:dyDescent="0.4">
      <c r="B12" s="16" t="s">
        <v>9</v>
      </c>
      <c r="C12" s="46" t="s">
        <v>66</v>
      </c>
      <c r="D12" s="58">
        <v>137958485</v>
      </c>
      <c r="E12" s="75">
        <v>73476788</v>
      </c>
      <c r="F12" s="3">
        <v>98401607.00000003</v>
      </c>
      <c r="G12" s="3">
        <v>336250784</v>
      </c>
      <c r="H12" s="3">
        <v>190958027</v>
      </c>
      <c r="I12" s="17">
        <v>699087206</v>
      </c>
      <c r="J12" s="75">
        <v>262996567</v>
      </c>
      <c r="K12" s="3">
        <v>239613893</v>
      </c>
      <c r="L12" s="3">
        <v>247999434</v>
      </c>
      <c r="M12" s="3">
        <v>150336476</v>
      </c>
      <c r="N12" s="17">
        <v>900946370</v>
      </c>
      <c r="O12" s="75">
        <v>152163982</v>
      </c>
      <c r="P12" s="3">
        <v>88717887.00000003</v>
      </c>
      <c r="Q12" s="3">
        <v>72053445.999999911</v>
      </c>
      <c r="R12" s="3">
        <v>28554212.00000006</v>
      </c>
      <c r="S12" s="17">
        <v>341489527</v>
      </c>
      <c r="T12" s="75">
        <v>45639090.999999985</v>
      </c>
      <c r="U12" s="3">
        <v>8404276.9999999851</v>
      </c>
      <c r="V12" s="3">
        <v>35553571.000000045</v>
      </c>
      <c r="W12" s="3">
        <v>-5141606.0000000745</v>
      </c>
      <c r="X12" s="17">
        <v>84455332.99999994</v>
      </c>
      <c r="Y12" s="75">
        <v>29130369</v>
      </c>
      <c r="Z12" s="3">
        <v>17024179</v>
      </c>
      <c r="AA12" s="3">
        <v>49872943</v>
      </c>
      <c r="AB12" s="3"/>
      <c r="AC12" s="17"/>
    </row>
    <row r="13" spans="2:29" x14ac:dyDescent="0.4">
      <c r="B13" s="16" t="s">
        <v>10</v>
      </c>
      <c r="C13" s="46" t="s">
        <v>66</v>
      </c>
      <c r="D13" s="58">
        <v>21125698</v>
      </c>
      <c r="E13" s="75">
        <v>13779800</v>
      </c>
      <c r="F13" s="3">
        <v>23103846</v>
      </c>
      <c r="G13" s="3">
        <v>84353275</v>
      </c>
      <c r="H13" s="3">
        <v>46094724</v>
      </c>
      <c r="I13" s="17">
        <v>167331645</v>
      </c>
      <c r="J13" s="75">
        <v>65918569</v>
      </c>
      <c r="K13" s="3">
        <v>60598845</v>
      </c>
      <c r="L13" s="3">
        <v>83356757</v>
      </c>
      <c r="M13" s="3">
        <v>39648960</v>
      </c>
      <c r="N13" s="17">
        <v>249523131</v>
      </c>
      <c r="O13" s="75">
        <v>50199573</v>
      </c>
      <c r="P13" s="3">
        <v>29243855</v>
      </c>
      <c r="Q13" s="3">
        <v>22792153</v>
      </c>
      <c r="R13" s="3">
        <v>8515685</v>
      </c>
      <c r="S13" s="17">
        <v>110751266</v>
      </c>
      <c r="T13" s="75">
        <v>-3277634</v>
      </c>
      <c r="U13" s="3">
        <v>-2422230</v>
      </c>
      <c r="V13" s="3">
        <v>11207142</v>
      </c>
      <c r="W13" s="3">
        <v>3730766</v>
      </c>
      <c r="X13" s="17">
        <v>9238044</v>
      </c>
      <c r="Y13" s="75">
        <v>10981746</v>
      </c>
      <c r="Z13" s="3">
        <v>-4614005</v>
      </c>
      <c r="AA13" s="3">
        <v>5644759</v>
      </c>
      <c r="AB13" s="3"/>
      <c r="AC13" s="17"/>
    </row>
    <row r="14" spans="2:29" x14ac:dyDescent="0.4">
      <c r="B14" s="16" t="s">
        <v>11</v>
      </c>
      <c r="C14" s="46" t="s">
        <v>66</v>
      </c>
      <c r="D14" s="58">
        <v>116667559</v>
      </c>
      <c r="E14" s="75">
        <v>59696988</v>
      </c>
      <c r="F14" s="3">
        <v>75297761.00000003</v>
      </c>
      <c r="G14" s="3">
        <v>251801901.99999997</v>
      </c>
      <c r="H14" s="3">
        <v>144863303</v>
      </c>
      <c r="I14" s="17">
        <v>531659954</v>
      </c>
      <c r="J14" s="75">
        <v>197077998</v>
      </c>
      <c r="K14" s="3">
        <v>179015048</v>
      </c>
      <c r="L14" s="3">
        <v>164642677</v>
      </c>
      <c r="M14" s="3">
        <v>110687515</v>
      </c>
      <c r="N14" s="17">
        <v>651423238</v>
      </c>
      <c r="O14" s="75">
        <v>101964409</v>
      </c>
      <c r="P14" s="3">
        <v>59474032.00000003</v>
      </c>
      <c r="Q14" s="3">
        <v>49261292.999999911</v>
      </c>
      <c r="R14" s="3">
        <v>20038527.00000006</v>
      </c>
      <c r="S14" s="17">
        <v>230738261</v>
      </c>
      <c r="T14" s="75">
        <v>31019319.999999985</v>
      </c>
      <c r="U14" s="3">
        <v>-9228047.0000000149</v>
      </c>
      <c r="V14" s="3">
        <v>24346428.000000045</v>
      </c>
      <c r="W14" s="3">
        <v>-8872372.0000000745</v>
      </c>
      <c r="X14" s="17">
        <v>37265328.99999994</v>
      </c>
      <c r="Y14" s="75">
        <v>18148623</v>
      </c>
      <c r="Z14" s="3">
        <v>24025285</v>
      </c>
      <c r="AA14" s="3">
        <v>34670914</v>
      </c>
      <c r="AB14" s="3"/>
      <c r="AC14" s="17"/>
    </row>
    <row r="15" spans="2:29" x14ac:dyDescent="0.4">
      <c r="B15" s="22" t="s">
        <v>35</v>
      </c>
      <c r="C15" s="47"/>
      <c r="D15" s="59"/>
      <c r="E15" s="76"/>
      <c r="F15" s="23"/>
      <c r="G15" s="23"/>
      <c r="H15" s="23"/>
      <c r="I15" s="24"/>
      <c r="J15" s="76"/>
      <c r="K15" s="23"/>
      <c r="L15" s="23"/>
      <c r="M15" s="23"/>
      <c r="N15" s="24"/>
      <c r="O15" s="76"/>
      <c r="P15" s="23"/>
      <c r="Q15" s="23"/>
      <c r="R15" s="23"/>
      <c r="S15" s="24"/>
      <c r="T15" s="76"/>
      <c r="U15" s="23"/>
      <c r="V15" s="23"/>
      <c r="W15" s="23"/>
      <c r="X15" s="24"/>
      <c r="Y15" s="76"/>
      <c r="Z15" s="23"/>
      <c r="AA15" s="23"/>
      <c r="AB15" s="23"/>
      <c r="AC15" s="24"/>
    </row>
    <row r="16" spans="2:29" x14ac:dyDescent="0.4">
      <c r="B16" s="16" t="s">
        <v>12</v>
      </c>
      <c r="C16" s="46" t="s">
        <v>66</v>
      </c>
      <c r="D16" s="58">
        <v>1182749791</v>
      </c>
      <c r="E16" s="75">
        <v>1235757142</v>
      </c>
      <c r="F16" s="3">
        <v>924262254</v>
      </c>
      <c r="G16" s="3">
        <v>1089256776</v>
      </c>
      <c r="H16" s="3">
        <v>1150537128</v>
      </c>
      <c r="I16" s="17">
        <v>1150537128</v>
      </c>
      <c r="J16" s="75">
        <v>1203796633</v>
      </c>
      <c r="K16" s="3">
        <v>1303810074</v>
      </c>
      <c r="L16" s="3">
        <v>1185922930</v>
      </c>
      <c r="M16" s="3">
        <v>1494424874</v>
      </c>
      <c r="N16" s="17">
        <v>1494424874</v>
      </c>
      <c r="O16" s="75">
        <v>1609790061</v>
      </c>
      <c r="P16" s="3">
        <v>1688755252</v>
      </c>
      <c r="Q16" s="3">
        <v>1513534242</v>
      </c>
      <c r="R16" s="3">
        <v>1601067192</v>
      </c>
      <c r="S16" s="17">
        <v>1601067192</v>
      </c>
      <c r="T16" s="75">
        <v>1492496838</v>
      </c>
      <c r="U16" s="3">
        <v>1459263215</v>
      </c>
      <c r="V16" s="3">
        <v>1196067555</v>
      </c>
      <c r="W16" s="3">
        <v>1156490397</v>
      </c>
      <c r="X16" s="17">
        <v>1156490397</v>
      </c>
      <c r="Y16" s="75">
        <v>1032741178</v>
      </c>
      <c r="Z16" s="3">
        <v>1043472568</v>
      </c>
      <c r="AA16" s="3">
        <v>1044992632</v>
      </c>
      <c r="AB16" s="3"/>
      <c r="AC16" s="17"/>
    </row>
    <row r="17" spans="2:29" x14ac:dyDescent="0.4">
      <c r="B17" s="16" t="s">
        <v>13</v>
      </c>
      <c r="C17" s="46" t="s">
        <v>66</v>
      </c>
      <c r="D17" s="58">
        <v>1579438123</v>
      </c>
      <c r="E17" s="75">
        <v>1772322055</v>
      </c>
      <c r="F17" s="3">
        <v>2315412851</v>
      </c>
      <c r="G17" s="3">
        <v>2542407075</v>
      </c>
      <c r="H17" s="3">
        <v>2636454919</v>
      </c>
      <c r="I17" s="17">
        <v>2636454919</v>
      </c>
      <c r="J17" s="75">
        <v>2876089024</v>
      </c>
      <c r="K17" s="3">
        <v>3081510005</v>
      </c>
      <c r="L17" s="3">
        <v>3145911261</v>
      </c>
      <c r="M17" s="3">
        <v>2605935357</v>
      </c>
      <c r="N17" s="17">
        <v>2605935357</v>
      </c>
      <c r="O17" s="75">
        <v>2556631940</v>
      </c>
      <c r="P17" s="3">
        <v>2462917216</v>
      </c>
      <c r="Q17" s="3">
        <v>2307482475</v>
      </c>
      <c r="R17" s="3">
        <v>2110748736</v>
      </c>
      <c r="S17" s="17">
        <v>2110748736</v>
      </c>
      <c r="T17" s="75">
        <v>1964152764</v>
      </c>
      <c r="U17" s="3">
        <v>1697349867</v>
      </c>
      <c r="V17" s="3">
        <v>1920493844</v>
      </c>
      <c r="W17" s="3">
        <v>1691345945</v>
      </c>
      <c r="X17" s="17">
        <v>1691345945</v>
      </c>
      <c r="Y17" s="75">
        <v>1811768759</v>
      </c>
      <c r="Z17" s="3">
        <v>1684024169</v>
      </c>
      <c r="AA17" s="3">
        <v>1861815602</v>
      </c>
      <c r="AB17" s="3"/>
      <c r="AC17" s="17"/>
    </row>
    <row r="18" spans="2:29" x14ac:dyDescent="0.4">
      <c r="B18" s="16" t="s">
        <v>14</v>
      </c>
      <c r="C18" s="46" t="s">
        <v>66</v>
      </c>
      <c r="D18" s="58">
        <v>342862723</v>
      </c>
      <c r="E18" s="75">
        <v>397172384</v>
      </c>
      <c r="F18" s="3">
        <v>412300147</v>
      </c>
      <c r="G18" s="3">
        <v>582701264</v>
      </c>
      <c r="H18" s="3">
        <v>562745987</v>
      </c>
      <c r="I18" s="17">
        <v>562745987</v>
      </c>
      <c r="J18" s="75">
        <v>751123881</v>
      </c>
      <c r="K18" s="3">
        <v>859517206</v>
      </c>
      <c r="L18" s="3">
        <v>975401530</v>
      </c>
      <c r="M18" s="3">
        <v>1087874417</v>
      </c>
      <c r="N18" s="17">
        <v>1087874417</v>
      </c>
      <c r="O18" s="75">
        <v>1110905398</v>
      </c>
      <c r="P18" s="3">
        <v>1082157466</v>
      </c>
      <c r="Q18" s="3">
        <v>1166328839</v>
      </c>
      <c r="R18" s="3">
        <v>1161512764</v>
      </c>
      <c r="S18" s="17">
        <v>1161512764</v>
      </c>
      <c r="T18" s="75">
        <v>1171829483</v>
      </c>
      <c r="U18" s="3">
        <v>1189288965</v>
      </c>
      <c r="V18" s="3">
        <v>1202863229</v>
      </c>
      <c r="W18" s="3">
        <v>1204276334</v>
      </c>
      <c r="X18" s="17">
        <v>1204276334</v>
      </c>
      <c r="Y18" s="75">
        <v>1298073853</v>
      </c>
      <c r="Z18" s="3">
        <v>1444288977</v>
      </c>
      <c r="AA18" s="3">
        <v>1364826202</v>
      </c>
      <c r="AB18" s="3"/>
      <c r="AC18" s="17"/>
    </row>
    <row r="19" spans="2:29" x14ac:dyDescent="0.4">
      <c r="B19" s="16" t="s">
        <v>15</v>
      </c>
      <c r="C19" s="46" t="s">
        <v>66</v>
      </c>
      <c r="D19" s="58">
        <v>10690798</v>
      </c>
      <c r="E19" s="75">
        <v>7054618</v>
      </c>
      <c r="F19" s="3">
        <v>11294745</v>
      </c>
      <c r="G19" s="3">
        <v>7987496</v>
      </c>
      <c r="H19" s="3">
        <v>7902195</v>
      </c>
      <c r="I19" s="17">
        <v>7902195</v>
      </c>
      <c r="J19" s="75">
        <v>9311819</v>
      </c>
      <c r="K19" s="3">
        <v>8947390</v>
      </c>
      <c r="L19" s="3">
        <v>11810626</v>
      </c>
      <c r="M19" s="3">
        <v>13614943</v>
      </c>
      <c r="N19" s="17">
        <v>13614943</v>
      </c>
      <c r="O19" s="75">
        <v>23488467</v>
      </c>
      <c r="P19" s="3">
        <v>15576573</v>
      </c>
      <c r="Q19" s="3">
        <v>57812111</v>
      </c>
      <c r="R19" s="3">
        <v>44107161</v>
      </c>
      <c r="S19" s="17">
        <v>44107161</v>
      </c>
      <c r="T19" s="75">
        <v>43773678</v>
      </c>
      <c r="U19" s="3">
        <v>16885416</v>
      </c>
      <c r="V19" s="3">
        <v>67995394</v>
      </c>
      <c r="W19" s="3">
        <v>73407073</v>
      </c>
      <c r="X19" s="17">
        <v>73407073</v>
      </c>
      <c r="Y19" s="75">
        <v>57050809</v>
      </c>
      <c r="Z19" s="3">
        <v>22141019</v>
      </c>
      <c r="AA19" s="3">
        <v>12610482</v>
      </c>
      <c r="AB19" s="3"/>
      <c r="AC19" s="17"/>
    </row>
    <row r="20" spans="2:29" x14ac:dyDescent="0.4">
      <c r="B20" s="16" t="s">
        <v>16</v>
      </c>
      <c r="C20" s="46" t="s">
        <v>66</v>
      </c>
      <c r="D20" s="58">
        <v>3115741435</v>
      </c>
      <c r="E20" s="75">
        <v>3412306199</v>
      </c>
      <c r="F20" s="3">
        <v>3663269997</v>
      </c>
      <c r="G20" s="3">
        <v>4222352611</v>
      </c>
      <c r="H20" s="3">
        <v>4357640229</v>
      </c>
      <c r="I20" s="17">
        <v>4357640229</v>
      </c>
      <c r="J20" s="75">
        <v>4840321357</v>
      </c>
      <c r="K20" s="3">
        <v>5253784675</v>
      </c>
      <c r="L20" s="3">
        <v>5319046347</v>
      </c>
      <c r="M20" s="3">
        <v>5201849591</v>
      </c>
      <c r="N20" s="17">
        <v>5201849591</v>
      </c>
      <c r="O20" s="75">
        <v>5300815866</v>
      </c>
      <c r="P20" s="3">
        <v>5249406507</v>
      </c>
      <c r="Q20" s="3">
        <v>5045157667</v>
      </c>
      <c r="R20" s="3">
        <v>4917435853</v>
      </c>
      <c r="S20" s="17">
        <v>4917435853</v>
      </c>
      <c r="T20" s="75">
        <v>4672252763</v>
      </c>
      <c r="U20" s="3">
        <v>4362787463</v>
      </c>
      <c r="V20" s="3">
        <v>4387420022</v>
      </c>
      <c r="W20" s="3">
        <v>4125519749</v>
      </c>
      <c r="X20" s="17">
        <v>4125519749</v>
      </c>
      <c r="Y20" s="75">
        <v>4199634599</v>
      </c>
      <c r="Z20" s="3">
        <v>4193926733</v>
      </c>
      <c r="AA20" s="3">
        <v>4284244918</v>
      </c>
      <c r="AB20" s="3"/>
      <c r="AC20" s="17"/>
    </row>
    <row r="21" spans="2:29" x14ac:dyDescent="0.4">
      <c r="B21" s="16" t="s">
        <v>17</v>
      </c>
      <c r="C21" s="46" t="s">
        <v>66</v>
      </c>
      <c r="D21" s="58">
        <v>1623934699</v>
      </c>
      <c r="E21" s="75">
        <v>1628717234</v>
      </c>
      <c r="F21" s="3">
        <v>1621952189</v>
      </c>
      <c r="G21" s="3">
        <v>1615874463</v>
      </c>
      <c r="H21" s="3">
        <v>1614046509</v>
      </c>
      <c r="I21" s="17">
        <v>1614046509</v>
      </c>
      <c r="J21" s="75">
        <v>1607920193</v>
      </c>
      <c r="K21" s="3">
        <v>1602840787</v>
      </c>
      <c r="L21" s="3">
        <v>1596278587</v>
      </c>
      <c r="M21" s="3">
        <v>1596207712</v>
      </c>
      <c r="N21" s="17">
        <v>1596207712</v>
      </c>
      <c r="O21" s="75">
        <v>1591798827</v>
      </c>
      <c r="P21" s="3">
        <v>1586873459</v>
      </c>
      <c r="Q21" s="3">
        <v>1593502899</v>
      </c>
      <c r="R21" s="3">
        <v>1587521616</v>
      </c>
      <c r="S21" s="17">
        <v>1587521616</v>
      </c>
      <c r="T21" s="75">
        <v>1565296860</v>
      </c>
      <c r="U21" s="3">
        <v>1559862252</v>
      </c>
      <c r="V21" s="3">
        <v>1555546554</v>
      </c>
      <c r="W21" s="3">
        <v>1557655615</v>
      </c>
      <c r="X21" s="17">
        <v>1557655615</v>
      </c>
      <c r="Y21" s="75">
        <v>1552543339</v>
      </c>
      <c r="Z21" s="3">
        <v>1547275095</v>
      </c>
      <c r="AA21" s="3">
        <v>1542205188</v>
      </c>
      <c r="AB21" s="3"/>
      <c r="AC21" s="17"/>
    </row>
    <row r="22" spans="2:29" x14ac:dyDescent="0.4">
      <c r="B22" s="16" t="s">
        <v>18</v>
      </c>
      <c r="C22" s="46" t="s">
        <v>66</v>
      </c>
      <c r="D22" s="58">
        <v>40950263</v>
      </c>
      <c r="E22" s="75">
        <v>41264076</v>
      </c>
      <c r="F22" s="3">
        <v>41726852</v>
      </c>
      <c r="G22" s="3">
        <v>44032968</v>
      </c>
      <c r="H22" s="3">
        <v>46697711</v>
      </c>
      <c r="I22" s="17">
        <v>46697711</v>
      </c>
      <c r="J22" s="75">
        <v>53793887</v>
      </c>
      <c r="K22" s="3">
        <v>68628580</v>
      </c>
      <c r="L22" s="3">
        <v>68559609</v>
      </c>
      <c r="M22" s="3">
        <v>113470462</v>
      </c>
      <c r="N22" s="17">
        <v>113470462</v>
      </c>
      <c r="O22" s="75">
        <v>119063936</v>
      </c>
      <c r="P22" s="3">
        <v>120922484</v>
      </c>
      <c r="Q22" s="3">
        <v>120653486</v>
      </c>
      <c r="R22" s="3">
        <v>153845088</v>
      </c>
      <c r="S22" s="17">
        <v>153845088</v>
      </c>
      <c r="T22" s="75">
        <v>152755194</v>
      </c>
      <c r="U22" s="3">
        <v>187444136</v>
      </c>
      <c r="V22" s="3">
        <v>186693104</v>
      </c>
      <c r="W22" s="3">
        <v>214609239</v>
      </c>
      <c r="X22" s="17">
        <v>214609239</v>
      </c>
      <c r="Y22" s="75">
        <v>214690367</v>
      </c>
      <c r="Z22" s="3">
        <v>224821163</v>
      </c>
      <c r="AA22" s="3">
        <v>240141356</v>
      </c>
      <c r="AB22" s="3"/>
      <c r="AC22" s="17"/>
    </row>
    <row r="23" spans="2:29" x14ac:dyDescent="0.4">
      <c r="B23" s="16" t="s">
        <v>19</v>
      </c>
      <c r="C23" s="46" t="s">
        <v>66</v>
      </c>
      <c r="D23" s="58">
        <v>495212511</v>
      </c>
      <c r="E23" s="75">
        <v>502001918</v>
      </c>
      <c r="F23" s="3">
        <v>508005448</v>
      </c>
      <c r="G23" s="3">
        <v>565519459</v>
      </c>
      <c r="H23" s="3">
        <v>541047250</v>
      </c>
      <c r="I23" s="17">
        <v>541047250</v>
      </c>
      <c r="J23" s="75">
        <v>477724366</v>
      </c>
      <c r="K23" s="3">
        <v>459451234</v>
      </c>
      <c r="L23" s="3">
        <v>498106782</v>
      </c>
      <c r="M23" s="3">
        <v>531203648</v>
      </c>
      <c r="N23" s="17">
        <v>531203648</v>
      </c>
      <c r="O23" s="75">
        <v>614359395</v>
      </c>
      <c r="P23" s="3">
        <v>648843360</v>
      </c>
      <c r="Q23" s="3">
        <v>674623912</v>
      </c>
      <c r="R23" s="3">
        <v>890963566</v>
      </c>
      <c r="S23" s="17">
        <v>890963566</v>
      </c>
      <c r="T23" s="75">
        <v>899048334</v>
      </c>
      <c r="U23" s="3">
        <v>772360291</v>
      </c>
      <c r="V23" s="3">
        <v>807165434</v>
      </c>
      <c r="W23" s="3">
        <v>794639447</v>
      </c>
      <c r="X23" s="17">
        <v>794639447</v>
      </c>
      <c r="Y23" s="75">
        <v>884076278</v>
      </c>
      <c r="Z23" s="3">
        <v>942380878</v>
      </c>
      <c r="AA23" s="3">
        <v>1136153529</v>
      </c>
      <c r="AB23" s="3"/>
      <c r="AC23" s="17"/>
    </row>
    <row r="24" spans="2:29" x14ac:dyDescent="0.4">
      <c r="B24" s="16" t="s">
        <v>20</v>
      </c>
      <c r="C24" s="46" t="s">
        <v>66</v>
      </c>
      <c r="D24" s="58">
        <v>2160097473</v>
      </c>
      <c r="E24" s="75">
        <v>2171983228</v>
      </c>
      <c r="F24" s="3">
        <v>2171684489</v>
      </c>
      <c r="G24" s="3">
        <v>2225426890</v>
      </c>
      <c r="H24" s="3">
        <v>2201791470</v>
      </c>
      <c r="I24" s="17">
        <v>2201791470</v>
      </c>
      <c r="J24" s="75">
        <v>2139438446</v>
      </c>
      <c r="K24" s="3">
        <v>2130920601</v>
      </c>
      <c r="L24" s="3">
        <v>2162944978</v>
      </c>
      <c r="M24" s="3">
        <v>2240881822</v>
      </c>
      <c r="N24" s="17">
        <v>2240881822</v>
      </c>
      <c r="O24" s="75">
        <v>2325222158</v>
      </c>
      <c r="P24" s="3">
        <v>2356639303</v>
      </c>
      <c r="Q24" s="3">
        <v>2388780297</v>
      </c>
      <c r="R24" s="3">
        <v>2632330270</v>
      </c>
      <c r="S24" s="17">
        <v>2632330270</v>
      </c>
      <c r="T24" s="75">
        <v>2617100388</v>
      </c>
      <c r="U24" s="3">
        <v>2519666679</v>
      </c>
      <c r="V24" s="3">
        <v>2549405092</v>
      </c>
      <c r="W24" s="3">
        <v>2566904301</v>
      </c>
      <c r="X24" s="17">
        <v>2566904301</v>
      </c>
      <c r="Y24" s="75">
        <v>2651309984</v>
      </c>
      <c r="Z24" s="3">
        <v>2714477136</v>
      </c>
      <c r="AA24" s="3">
        <v>2918500073</v>
      </c>
      <c r="AB24" s="3"/>
      <c r="AC24" s="17"/>
    </row>
    <row r="25" spans="2:29" x14ac:dyDescent="0.4">
      <c r="B25" s="16" t="s">
        <v>21</v>
      </c>
      <c r="C25" s="46" t="s">
        <v>66</v>
      </c>
      <c r="D25" s="58">
        <v>1288909820</v>
      </c>
      <c r="E25" s="75">
        <v>1518463603</v>
      </c>
      <c r="F25" s="3">
        <v>1871160800</v>
      </c>
      <c r="G25" s="3">
        <v>2039916535</v>
      </c>
      <c r="H25" s="3">
        <v>1967837638</v>
      </c>
      <c r="I25" s="17">
        <v>1967837638</v>
      </c>
      <c r="J25" s="75">
        <v>2431797966</v>
      </c>
      <c r="K25" s="3">
        <v>2641516110</v>
      </c>
      <c r="L25" s="3">
        <v>2561976796</v>
      </c>
      <c r="M25" s="3">
        <v>2347628457</v>
      </c>
      <c r="N25" s="17">
        <v>2347628457</v>
      </c>
      <c r="O25" s="75">
        <v>2471788356</v>
      </c>
      <c r="P25" s="3">
        <v>2361741698</v>
      </c>
      <c r="Q25" s="3">
        <v>2224253448</v>
      </c>
      <c r="R25" s="3">
        <v>2052367283</v>
      </c>
      <c r="S25" s="17">
        <v>2052367283</v>
      </c>
      <c r="T25" s="75">
        <v>1812830833</v>
      </c>
      <c r="U25" s="3">
        <v>1549560226</v>
      </c>
      <c r="V25" s="3">
        <v>1581347806</v>
      </c>
      <c r="W25" s="3">
        <v>1337844173</v>
      </c>
      <c r="X25" s="17">
        <v>1337844173</v>
      </c>
      <c r="Y25" s="75">
        <v>1393173464</v>
      </c>
      <c r="Z25" s="3">
        <v>1399918572</v>
      </c>
      <c r="AA25" s="3">
        <v>1468574781</v>
      </c>
      <c r="AB25" s="3"/>
      <c r="AC25" s="17"/>
    </row>
    <row r="26" spans="2:29" x14ac:dyDescent="0.4">
      <c r="B26" s="16" t="s">
        <v>22</v>
      </c>
      <c r="C26" s="46" t="s">
        <v>66</v>
      </c>
      <c r="D26" s="58">
        <v>737220200</v>
      </c>
      <c r="E26" s="75">
        <v>731890598</v>
      </c>
      <c r="F26" s="3">
        <v>526559792</v>
      </c>
      <c r="G26" s="3">
        <v>521227780</v>
      </c>
      <c r="H26" s="3">
        <v>515894556</v>
      </c>
      <c r="I26" s="17">
        <v>515894556</v>
      </c>
      <c r="J26" s="75">
        <v>510560116</v>
      </c>
      <c r="K26" s="3">
        <v>505224453</v>
      </c>
      <c r="L26" s="3">
        <v>500000000</v>
      </c>
      <c r="M26" s="3">
        <v>500000000</v>
      </c>
      <c r="N26" s="17">
        <v>500000000</v>
      </c>
      <c r="O26" s="75">
        <v>500000000</v>
      </c>
      <c r="P26" s="3">
        <v>500000000</v>
      </c>
      <c r="Q26" s="3">
        <v>500000000</v>
      </c>
      <c r="R26" s="3">
        <v>500000000</v>
      </c>
      <c r="S26" s="17">
        <v>500000000</v>
      </c>
      <c r="T26" s="75">
        <v>500000000</v>
      </c>
      <c r="U26" s="3">
        <v>500000000</v>
      </c>
      <c r="V26" s="3">
        <v>500000000</v>
      </c>
      <c r="W26" s="3">
        <v>500000000</v>
      </c>
      <c r="X26" s="17">
        <v>500000000</v>
      </c>
      <c r="Y26" s="75">
        <v>500000000</v>
      </c>
      <c r="Z26" s="3">
        <v>500000000</v>
      </c>
      <c r="AA26" s="3">
        <v>500000000</v>
      </c>
      <c r="AB26" s="3"/>
      <c r="AC26" s="17"/>
    </row>
    <row r="27" spans="2:29" x14ac:dyDescent="0.4">
      <c r="B27" s="16" t="s">
        <v>23</v>
      </c>
      <c r="C27" s="46" t="s">
        <v>66</v>
      </c>
      <c r="D27" s="58">
        <v>2273721658</v>
      </c>
      <c r="E27" s="75">
        <v>2553938967</v>
      </c>
      <c r="F27" s="3">
        <v>2724603164</v>
      </c>
      <c r="G27" s="3">
        <v>3046050250</v>
      </c>
      <c r="H27" s="3">
        <v>3029986149</v>
      </c>
      <c r="I27" s="17">
        <v>3029986149</v>
      </c>
      <c r="J27" s="75">
        <v>3333408960</v>
      </c>
      <c r="K27" s="3">
        <v>3572033569</v>
      </c>
      <c r="L27" s="3">
        <v>3476110541</v>
      </c>
      <c r="M27" s="3">
        <v>3303814769</v>
      </c>
      <c r="N27" s="17">
        <v>3303814769</v>
      </c>
      <c r="O27" s="75">
        <v>3387943150</v>
      </c>
      <c r="P27" s="3">
        <v>3281333210</v>
      </c>
      <c r="Q27" s="3">
        <v>3044200208</v>
      </c>
      <c r="R27" s="3">
        <v>2988005651</v>
      </c>
      <c r="S27" s="17">
        <v>2988005651</v>
      </c>
      <c r="T27" s="75">
        <v>2742596293</v>
      </c>
      <c r="U27" s="3">
        <v>2434994557</v>
      </c>
      <c r="V27" s="3">
        <v>2440031419</v>
      </c>
      <c r="W27" s="3">
        <v>2218443494</v>
      </c>
      <c r="X27" s="17">
        <v>2218443494</v>
      </c>
      <c r="Y27" s="75">
        <v>2347010452</v>
      </c>
      <c r="Z27" s="3">
        <v>2341597179</v>
      </c>
      <c r="AA27" s="3">
        <v>2468603936</v>
      </c>
      <c r="AB27" s="3"/>
      <c r="AC27" s="17"/>
    </row>
    <row r="28" spans="2:29" x14ac:dyDescent="0.4">
      <c r="B28" s="16" t="s">
        <v>24</v>
      </c>
      <c r="C28" s="46" t="s">
        <v>66</v>
      </c>
      <c r="D28" s="58">
        <v>2801575387</v>
      </c>
      <c r="E28" s="75">
        <v>2825721223</v>
      </c>
      <c r="F28" s="3">
        <v>2901018984</v>
      </c>
      <c r="G28" s="3">
        <v>3152820886</v>
      </c>
      <c r="H28" s="3">
        <v>3297684189</v>
      </c>
      <c r="I28" s="17">
        <v>3297684189</v>
      </c>
      <c r="J28" s="75">
        <v>3459211035</v>
      </c>
      <c r="K28" s="3">
        <v>3638226083</v>
      </c>
      <c r="L28" s="3">
        <v>3802868760</v>
      </c>
      <c r="M28" s="3">
        <v>3913556275</v>
      </c>
      <c r="N28" s="17">
        <v>3913556275</v>
      </c>
      <c r="O28" s="75">
        <v>3954575852</v>
      </c>
      <c r="P28" s="3">
        <v>4014049884</v>
      </c>
      <c r="Q28" s="3">
        <v>4063311177</v>
      </c>
      <c r="R28" s="3">
        <v>4083349704</v>
      </c>
      <c r="S28" s="17">
        <v>4083349704</v>
      </c>
      <c r="T28" s="75">
        <v>4063581664</v>
      </c>
      <c r="U28" s="3">
        <v>4054353617</v>
      </c>
      <c r="V28" s="3">
        <v>4078700045</v>
      </c>
      <c r="W28" s="3">
        <v>4069827673</v>
      </c>
      <c r="X28" s="17">
        <v>4069827673</v>
      </c>
      <c r="Y28" s="75">
        <v>4037188936</v>
      </c>
      <c r="Z28" s="3">
        <v>4061214221</v>
      </c>
      <c r="AA28" s="3">
        <v>4095885135</v>
      </c>
      <c r="AB28" s="3"/>
      <c r="AC28" s="17"/>
    </row>
    <row r="29" spans="2:29" x14ac:dyDescent="0.4">
      <c r="B29" s="16" t="s">
        <v>25</v>
      </c>
      <c r="C29" s="46" t="s">
        <v>66</v>
      </c>
      <c r="D29" s="58">
        <v>3002117250</v>
      </c>
      <c r="E29" s="75">
        <v>3030350460</v>
      </c>
      <c r="F29" s="3">
        <v>3110351322</v>
      </c>
      <c r="G29" s="3">
        <v>3401729251</v>
      </c>
      <c r="H29" s="3">
        <v>3529445550</v>
      </c>
      <c r="I29" s="17">
        <v>3529445550</v>
      </c>
      <c r="J29" s="75">
        <v>3646350843</v>
      </c>
      <c r="K29" s="3">
        <v>3812671707</v>
      </c>
      <c r="L29" s="3">
        <v>4005880784</v>
      </c>
      <c r="M29" s="3">
        <v>4138916644</v>
      </c>
      <c r="N29" s="17">
        <v>4138916644</v>
      </c>
      <c r="O29" s="75">
        <v>4238094874</v>
      </c>
      <c r="P29" s="3">
        <v>4324712600</v>
      </c>
      <c r="Q29" s="3">
        <v>4389737756</v>
      </c>
      <c r="R29" s="3">
        <v>4561760472</v>
      </c>
      <c r="S29" s="17">
        <v>4561760472</v>
      </c>
      <c r="T29" s="75">
        <v>4546756858</v>
      </c>
      <c r="U29" s="3">
        <v>4447459585</v>
      </c>
      <c r="V29" s="3">
        <v>4496793695</v>
      </c>
      <c r="W29" s="3">
        <v>4473980556</v>
      </c>
      <c r="X29" s="17">
        <v>4473980556</v>
      </c>
      <c r="Y29" s="75">
        <v>4503934131</v>
      </c>
      <c r="Z29" s="3">
        <v>4566806690</v>
      </c>
      <c r="AA29" s="3">
        <v>4734141055</v>
      </c>
      <c r="AB29" s="3"/>
      <c r="AC29" s="17"/>
    </row>
    <row r="30" spans="2:29" x14ac:dyDescent="0.4">
      <c r="B30" s="16" t="s">
        <v>26</v>
      </c>
      <c r="C30" s="46" t="s">
        <v>66</v>
      </c>
      <c r="D30" s="58">
        <v>5275838908</v>
      </c>
      <c r="E30" s="75">
        <v>5584289427</v>
      </c>
      <c r="F30" s="3">
        <v>5834954486</v>
      </c>
      <c r="G30" s="3">
        <v>6447779501</v>
      </c>
      <c r="H30" s="3">
        <v>6559431699</v>
      </c>
      <c r="I30" s="17">
        <v>6559431699</v>
      </c>
      <c r="J30" s="75">
        <v>6979759803</v>
      </c>
      <c r="K30" s="3">
        <v>7384705276</v>
      </c>
      <c r="L30" s="3">
        <v>7481991325</v>
      </c>
      <c r="M30" s="3">
        <v>7442731413</v>
      </c>
      <c r="N30" s="17">
        <v>7442731413</v>
      </c>
      <c r="O30" s="75">
        <v>7626038024</v>
      </c>
      <c r="P30" s="3">
        <v>7606045810</v>
      </c>
      <c r="Q30" s="3">
        <v>7433937964</v>
      </c>
      <c r="R30" s="3">
        <v>7549766123</v>
      </c>
      <c r="S30" s="17">
        <v>7549766123</v>
      </c>
      <c r="T30" s="75">
        <v>7289353151</v>
      </c>
      <c r="U30" s="3">
        <v>6882454142</v>
      </c>
      <c r="V30" s="3">
        <v>6936825114</v>
      </c>
      <c r="W30" s="3">
        <v>6692424050</v>
      </c>
      <c r="X30" s="17">
        <v>6692424050</v>
      </c>
      <c r="Y30" s="75">
        <v>6850944583</v>
      </c>
      <c r="Z30" s="3">
        <v>6908403869</v>
      </c>
      <c r="AA30" s="3">
        <v>7202744991</v>
      </c>
      <c r="AB30" s="3"/>
      <c r="AC30" s="17"/>
    </row>
    <row r="31" spans="2:29" x14ac:dyDescent="0.4">
      <c r="B31" s="22" t="s">
        <v>36</v>
      </c>
      <c r="C31" s="47"/>
      <c r="D31" s="59"/>
      <c r="E31" s="76"/>
      <c r="F31" s="23"/>
      <c r="G31" s="23"/>
      <c r="H31" s="23"/>
      <c r="I31" s="24"/>
      <c r="J31" s="76"/>
      <c r="K31" s="23"/>
      <c r="L31" s="23"/>
      <c r="M31" s="23"/>
      <c r="N31" s="24"/>
      <c r="O31" s="76"/>
      <c r="P31" s="23"/>
      <c r="Q31" s="23"/>
      <c r="R31" s="23"/>
      <c r="S31" s="24"/>
      <c r="T31" s="76"/>
      <c r="U31" s="23"/>
      <c r="V31" s="23"/>
      <c r="W31" s="23"/>
      <c r="X31" s="24"/>
      <c r="Y31" s="76"/>
      <c r="Z31" s="23"/>
      <c r="AA31" s="23"/>
      <c r="AB31" s="23"/>
      <c r="AC31" s="24"/>
    </row>
    <row r="32" spans="2:29" x14ac:dyDescent="0.4">
      <c r="B32" s="18" t="s">
        <v>37</v>
      </c>
      <c r="C32" s="48" t="s">
        <v>66</v>
      </c>
      <c r="D32" s="58">
        <v>207824056</v>
      </c>
      <c r="E32" s="75">
        <v>106730831</v>
      </c>
      <c r="F32" s="3">
        <v>-104680326</v>
      </c>
      <c r="G32" s="3">
        <v>174433432</v>
      </c>
      <c r="H32" s="3">
        <v>66763171</v>
      </c>
      <c r="I32" s="17">
        <v>243247108</v>
      </c>
      <c r="J32" s="75">
        <v>104665089</v>
      </c>
      <c r="K32" s="3">
        <v>106204553</v>
      </c>
      <c r="L32" s="3">
        <v>-94687483</v>
      </c>
      <c r="M32" s="3">
        <v>356994987</v>
      </c>
      <c r="N32" s="17">
        <v>473177146</v>
      </c>
      <c r="O32" s="75">
        <v>182530847</v>
      </c>
      <c r="P32" s="3">
        <v>81280187</v>
      </c>
      <c r="Q32" s="3">
        <v>-157420809</v>
      </c>
      <c r="R32" s="3">
        <v>86434703</v>
      </c>
      <c r="S32" s="17">
        <v>192824928</v>
      </c>
      <c r="T32" s="75">
        <v>-60613653</v>
      </c>
      <c r="U32" s="3">
        <v>-30626796</v>
      </c>
      <c r="V32" s="3">
        <v>-261375771</v>
      </c>
      <c r="W32" s="3">
        <v>26654654.99999994</v>
      </c>
      <c r="X32" s="17">
        <v>-325961565.00000006</v>
      </c>
      <c r="Y32" s="75">
        <v>-71050017</v>
      </c>
      <c r="Z32" s="3">
        <v>10450837</v>
      </c>
      <c r="AA32" s="3">
        <v>31104153</v>
      </c>
      <c r="AB32" s="3"/>
      <c r="AC32" s="41"/>
    </row>
    <row r="33" spans="2:29" x14ac:dyDescent="0.4">
      <c r="B33" s="18" t="s">
        <v>38</v>
      </c>
      <c r="C33" s="48" t="s">
        <v>66</v>
      </c>
      <c r="D33" s="58">
        <v>-8037965</v>
      </c>
      <c r="E33" s="75">
        <v>-12837870</v>
      </c>
      <c r="F33" s="3">
        <v>-1480702</v>
      </c>
      <c r="G33" s="3">
        <v>195844277</v>
      </c>
      <c r="H33" s="3">
        <v>-307902</v>
      </c>
      <c r="I33" s="17">
        <v>181217803</v>
      </c>
      <c r="J33" s="75">
        <v>-8730469</v>
      </c>
      <c r="K33" s="3">
        <v>-458492</v>
      </c>
      <c r="L33" s="3">
        <v>-17438723</v>
      </c>
      <c r="M33" s="3">
        <v>-48939021</v>
      </c>
      <c r="N33" s="17">
        <v>-75566705</v>
      </c>
      <c r="O33" s="75">
        <v>-6643803</v>
      </c>
      <c r="P33" s="3">
        <v>-2760808</v>
      </c>
      <c r="Q33" s="3">
        <v>-16228174</v>
      </c>
      <c r="R33" s="3">
        <v>-292740</v>
      </c>
      <c r="S33" s="17">
        <v>-25925525</v>
      </c>
      <c r="T33" s="75">
        <v>1815873</v>
      </c>
      <c r="U33" s="3">
        <v>70816</v>
      </c>
      <c r="V33" s="3">
        <v>-3714982</v>
      </c>
      <c r="W33" s="3">
        <v>-65292624</v>
      </c>
      <c r="X33" s="17">
        <v>-67120917</v>
      </c>
      <c r="Y33" s="75">
        <v>-535916</v>
      </c>
      <c r="Z33" s="3">
        <v>1862452</v>
      </c>
      <c r="AA33" s="3">
        <v>-27661612</v>
      </c>
      <c r="AB33" s="3"/>
      <c r="AC33" s="41"/>
    </row>
    <row r="34" spans="2:29" ht="19.5" thickBot="1" x14ac:dyDescent="0.45">
      <c r="B34" s="20" t="s">
        <v>39</v>
      </c>
      <c r="C34" s="49" t="s">
        <v>66</v>
      </c>
      <c r="D34" s="60">
        <v>-57037625</v>
      </c>
      <c r="E34" s="77">
        <v>-40880754</v>
      </c>
      <c r="F34" s="31">
        <v>-205330806</v>
      </c>
      <c r="G34" s="31">
        <v>-5332012</v>
      </c>
      <c r="H34" s="31">
        <v>-5333224</v>
      </c>
      <c r="I34" s="78">
        <v>-256876796</v>
      </c>
      <c r="J34" s="77">
        <v>-40885592</v>
      </c>
      <c r="K34" s="31">
        <v>-5335663</v>
      </c>
      <c r="L34" s="31">
        <v>-5224453</v>
      </c>
      <c r="M34" s="31">
        <v>0</v>
      </c>
      <c r="N34" s="78">
        <v>-51445708</v>
      </c>
      <c r="O34" s="77">
        <v>-60944832</v>
      </c>
      <c r="P34" s="31">
        <v>0</v>
      </c>
      <c r="Q34" s="31">
        <v>0</v>
      </c>
      <c r="R34" s="31">
        <v>0</v>
      </c>
      <c r="S34" s="78">
        <v>-60944832</v>
      </c>
      <c r="T34" s="77">
        <v>-50787360</v>
      </c>
      <c r="U34" s="31">
        <v>0</v>
      </c>
      <c r="V34" s="31">
        <v>-200000</v>
      </c>
      <c r="W34" s="31">
        <v>200000</v>
      </c>
      <c r="X34" s="78">
        <v>-50787360</v>
      </c>
      <c r="Y34" s="77">
        <v>-50787360</v>
      </c>
      <c r="Z34" s="31">
        <v>0</v>
      </c>
      <c r="AA34" s="31">
        <v>0</v>
      </c>
      <c r="AB34" s="31"/>
      <c r="AC34" s="42"/>
    </row>
    <row r="35" spans="2:29" x14ac:dyDescent="0.4">
      <c r="B35" s="119" t="s">
        <v>44</v>
      </c>
      <c r="C35" s="50"/>
      <c r="D35" s="61"/>
      <c r="E35" s="79"/>
      <c r="F35" s="29"/>
      <c r="G35" s="29"/>
      <c r="H35" s="29"/>
      <c r="I35" s="80"/>
      <c r="J35" s="79"/>
      <c r="K35" s="29"/>
      <c r="L35" s="29"/>
      <c r="M35" s="29"/>
      <c r="N35" s="80"/>
      <c r="O35" s="79"/>
      <c r="P35" s="29"/>
      <c r="Q35" s="29"/>
      <c r="R35" s="29"/>
      <c r="S35" s="80"/>
      <c r="T35" s="79"/>
      <c r="U35" s="29"/>
      <c r="V35" s="29"/>
      <c r="W35" s="29"/>
      <c r="X35" s="80"/>
      <c r="Y35" s="79"/>
      <c r="Z35" s="29"/>
      <c r="AA35" s="29"/>
      <c r="AB35" s="29"/>
      <c r="AC35" s="80"/>
    </row>
    <row r="36" spans="2:29" x14ac:dyDescent="0.4">
      <c r="B36" s="83" t="s">
        <v>45</v>
      </c>
      <c r="C36" s="51" t="s">
        <v>66</v>
      </c>
      <c r="D36" s="58">
        <v>5903495939</v>
      </c>
      <c r="E36" s="105">
        <v>2178816246</v>
      </c>
      <c r="F36" s="40">
        <v>3561002111</v>
      </c>
      <c r="G36" s="40">
        <v>4279894453</v>
      </c>
      <c r="H36" s="40">
        <v>3054742680</v>
      </c>
      <c r="I36" s="17">
        <v>13074455490</v>
      </c>
      <c r="J36" s="75">
        <v>3990649255</v>
      </c>
      <c r="K36" s="3">
        <v>3700911665</v>
      </c>
      <c r="L36" s="3">
        <v>2282388720</v>
      </c>
      <c r="M36" s="40">
        <v>2006641780</v>
      </c>
      <c r="N36" s="17">
        <v>11980591420</v>
      </c>
      <c r="O36" s="75">
        <v>1297970818</v>
      </c>
      <c r="P36" s="3">
        <v>1165266944</v>
      </c>
      <c r="Q36" s="3">
        <v>1120964465</v>
      </c>
      <c r="R36" s="3">
        <v>1097823850</v>
      </c>
      <c r="S36" s="17">
        <v>4682026077</v>
      </c>
      <c r="T36" s="75">
        <v>1308875245</v>
      </c>
      <c r="U36" s="3">
        <v>1406439291</v>
      </c>
      <c r="V36" s="3">
        <v>1368824441</v>
      </c>
      <c r="W36" s="3">
        <v>1575974668</v>
      </c>
      <c r="X36" s="17">
        <v>5660113645</v>
      </c>
      <c r="Y36" s="75">
        <v>1525608913</v>
      </c>
      <c r="Z36" s="3">
        <v>1716322936</v>
      </c>
      <c r="AA36" s="3">
        <v>2184685330</v>
      </c>
      <c r="AB36" s="40"/>
      <c r="AC36" s="41"/>
    </row>
    <row r="37" spans="2:29" x14ac:dyDescent="0.4">
      <c r="B37" s="83" t="s">
        <v>46</v>
      </c>
      <c r="C37" s="51" t="s">
        <v>66</v>
      </c>
      <c r="D37" s="58">
        <v>1290846819</v>
      </c>
      <c r="E37" s="105">
        <v>1806537752</v>
      </c>
      <c r="F37" s="40">
        <v>3235687217</v>
      </c>
      <c r="G37" s="40">
        <v>4673496500</v>
      </c>
      <c r="H37" s="40">
        <v>5357737478</v>
      </c>
      <c r="I37" s="17">
        <v>5357737478</v>
      </c>
      <c r="J37" s="75">
        <v>6597158225</v>
      </c>
      <c r="K37" s="3">
        <v>7312837307</v>
      </c>
      <c r="L37" s="3">
        <v>6782714483</v>
      </c>
      <c r="M37" s="40">
        <v>6499316377</v>
      </c>
      <c r="N37" s="17">
        <v>6499316377</v>
      </c>
      <c r="O37" s="75">
        <v>5325618398</v>
      </c>
      <c r="P37" s="3">
        <v>4346103649</v>
      </c>
      <c r="Q37" s="3">
        <v>3434984572</v>
      </c>
      <c r="R37" s="3">
        <v>2814934915</v>
      </c>
      <c r="S37" s="17">
        <v>2814934915</v>
      </c>
      <c r="T37" s="75">
        <v>2456242267</v>
      </c>
      <c r="U37" s="3">
        <v>2321445477</v>
      </c>
      <c r="V37" s="3">
        <v>2009342918</v>
      </c>
      <c r="W37" s="40">
        <v>2046667758</v>
      </c>
      <c r="X37" s="17">
        <v>2046667758</v>
      </c>
      <c r="Y37" s="75">
        <v>1817810415</v>
      </c>
      <c r="Z37" s="3">
        <v>1921373651</v>
      </c>
      <c r="AA37" s="3">
        <v>2267682158</v>
      </c>
      <c r="AB37" s="40"/>
      <c r="AC37" s="41"/>
    </row>
    <row r="38" spans="2:29" x14ac:dyDescent="0.4">
      <c r="B38" s="112" t="s">
        <v>41</v>
      </c>
      <c r="C38" s="50"/>
      <c r="D38" s="61"/>
      <c r="E38" s="79"/>
      <c r="F38" s="29"/>
      <c r="G38" s="29"/>
      <c r="H38" s="29"/>
      <c r="I38" s="80"/>
      <c r="J38" s="79"/>
      <c r="K38" s="29"/>
      <c r="L38" s="29"/>
      <c r="M38" s="29"/>
      <c r="N38" s="80"/>
      <c r="O38" s="79"/>
      <c r="P38" s="29"/>
      <c r="Q38" s="29"/>
      <c r="R38" s="29"/>
      <c r="S38" s="80"/>
      <c r="T38" s="79"/>
      <c r="U38" s="29"/>
      <c r="V38" s="29"/>
      <c r="W38" s="29"/>
      <c r="X38" s="80"/>
      <c r="Y38" s="79"/>
      <c r="Z38" s="29"/>
      <c r="AA38" s="29"/>
      <c r="AB38" s="29"/>
      <c r="AC38" s="80"/>
    </row>
    <row r="39" spans="2:29" s="9" customFormat="1" x14ac:dyDescent="0.4">
      <c r="B39" s="18" t="s">
        <v>27</v>
      </c>
      <c r="C39" s="52" t="s">
        <v>67</v>
      </c>
      <c r="D39" s="62">
        <v>5078736</v>
      </c>
      <c r="E39" s="81">
        <v>5078736</v>
      </c>
      <c r="F39" s="7">
        <v>5078736</v>
      </c>
      <c r="G39" s="7">
        <v>5078736</v>
      </c>
      <c r="H39" s="7">
        <v>5078736</v>
      </c>
      <c r="I39" s="82">
        <v>5078736</v>
      </c>
      <c r="J39" s="81">
        <v>5078736</v>
      </c>
      <c r="K39" s="7">
        <v>5078736</v>
      </c>
      <c r="L39" s="7">
        <v>5078736</v>
      </c>
      <c r="M39" s="7">
        <v>5078736</v>
      </c>
      <c r="N39" s="82">
        <v>5078736</v>
      </c>
      <c r="O39" s="81">
        <v>5078736</v>
      </c>
      <c r="P39" s="7">
        <v>5078736</v>
      </c>
      <c r="Q39" s="7">
        <v>5078736</v>
      </c>
      <c r="R39" s="7">
        <v>5078736</v>
      </c>
      <c r="S39" s="82">
        <v>5078736</v>
      </c>
      <c r="T39" s="102">
        <v>5078736</v>
      </c>
      <c r="U39" s="8">
        <v>5078736</v>
      </c>
      <c r="V39" s="8">
        <v>5078736</v>
      </c>
      <c r="W39" s="7">
        <v>5078736</v>
      </c>
      <c r="X39" s="82">
        <v>5078736</v>
      </c>
      <c r="Y39" s="102">
        <v>5078736</v>
      </c>
      <c r="Z39" s="8">
        <v>5078736</v>
      </c>
      <c r="AA39" s="8">
        <v>5078736</v>
      </c>
      <c r="AB39" s="7"/>
      <c r="AC39" s="82"/>
    </row>
    <row r="40" spans="2:29" s="9" customFormat="1" x14ac:dyDescent="0.4">
      <c r="B40" s="18" t="s">
        <v>28</v>
      </c>
      <c r="C40" s="52" t="s">
        <v>67</v>
      </c>
      <c r="D40" s="62">
        <v>5078736</v>
      </c>
      <c r="E40" s="81">
        <v>5078736</v>
      </c>
      <c r="F40" s="7">
        <v>5078736</v>
      </c>
      <c r="G40" s="7">
        <v>5078736</v>
      </c>
      <c r="H40" s="7">
        <v>5078736</v>
      </c>
      <c r="I40" s="82">
        <v>5078736</v>
      </c>
      <c r="J40" s="81">
        <v>5078736</v>
      </c>
      <c r="K40" s="7">
        <v>5078736</v>
      </c>
      <c r="L40" s="7">
        <v>5078736</v>
      </c>
      <c r="M40" s="7">
        <v>5078736</v>
      </c>
      <c r="N40" s="82">
        <v>5078736</v>
      </c>
      <c r="O40" s="81">
        <v>5078736</v>
      </c>
      <c r="P40" s="7">
        <v>5078736</v>
      </c>
      <c r="Q40" s="7">
        <v>5078736</v>
      </c>
      <c r="R40" s="7">
        <v>5078736</v>
      </c>
      <c r="S40" s="82">
        <v>5078736</v>
      </c>
      <c r="T40" s="102">
        <v>5078736</v>
      </c>
      <c r="U40" s="8">
        <v>5078736</v>
      </c>
      <c r="V40" s="8">
        <v>5078736</v>
      </c>
      <c r="W40" s="7">
        <v>5078736</v>
      </c>
      <c r="X40" s="82">
        <v>5078736</v>
      </c>
      <c r="Y40" s="102">
        <v>5078736</v>
      </c>
      <c r="Z40" s="8">
        <v>5078736</v>
      </c>
      <c r="AA40" s="8">
        <v>5078736</v>
      </c>
      <c r="AB40" s="7"/>
      <c r="AC40" s="82"/>
    </row>
    <row r="41" spans="2:29" x14ac:dyDescent="0.4">
      <c r="B41" s="83" t="s">
        <v>56</v>
      </c>
      <c r="C41" s="51" t="s">
        <v>68</v>
      </c>
      <c r="D41" s="63">
        <v>524</v>
      </c>
      <c r="E41" s="83">
        <v>561</v>
      </c>
      <c r="F41" s="4">
        <v>507</v>
      </c>
      <c r="G41" s="4">
        <v>480</v>
      </c>
      <c r="H41" s="4">
        <v>469</v>
      </c>
      <c r="I41" s="19">
        <v>469</v>
      </c>
      <c r="J41" s="83">
        <v>412</v>
      </c>
      <c r="K41" s="4">
        <v>407</v>
      </c>
      <c r="L41" s="4">
        <v>451</v>
      </c>
      <c r="M41" s="4">
        <v>526</v>
      </c>
      <c r="N41" s="19">
        <v>526</v>
      </c>
      <c r="O41" s="83">
        <v>462</v>
      </c>
      <c r="P41" s="4">
        <v>429</v>
      </c>
      <c r="Q41" s="4">
        <v>426</v>
      </c>
      <c r="R41" s="4">
        <v>501</v>
      </c>
      <c r="S41" s="19">
        <v>501</v>
      </c>
      <c r="T41" s="83">
        <v>422</v>
      </c>
      <c r="U41" s="4">
        <v>383</v>
      </c>
      <c r="V41" s="4">
        <v>402</v>
      </c>
      <c r="W41" s="4">
        <v>451</v>
      </c>
      <c r="X41" s="19">
        <v>451</v>
      </c>
      <c r="Y41" s="83">
        <v>464</v>
      </c>
      <c r="Z41" s="4">
        <v>498</v>
      </c>
      <c r="AA41" s="4">
        <v>498</v>
      </c>
      <c r="AB41" s="4"/>
      <c r="AC41" s="19"/>
    </row>
    <row r="42" spans="2:29" x14ac:dyDescent="0.4">
      <c r="B42" s="83" t="s">
        <v>57</v>
      </c>
      <c r="C42" s="51" t="s">
        <v>68</v>
      </c>
      <c r="D42" s="63">
        <v>7</v>
      </c>
      <c r="E42" s="103"/>
      <c r="F42" s="5"/>
      <c r="G42" s="5"/>
      <c r="H42" s="5"/>
      <c r="I42" s="19">
        <v>7</v>
      </c>
      <c r="J42" s="103"/>
      <c r="K42" s="5"/>
      <c r="L42" s="5"/>
      <c r="M42" s="5"/>
      <c r="N42" s="19">
        <v>12</v>
      </c>
      <c r="O42" s="103"/>
      <c r="P42" s="5"/>
      <c r="Q42" s="5"/>
      <c r="R42" s="5"/>
      <c r="S42" s="19">
        <v>10</v>
      </c>
      <c r="T42" s="103"/>
      <c r="U42" s="5"/>
      <c r="V42" s="5"/>
      <c r="W42" s="5"/>
      <c r="X42" s="19">
        <v>10</v>
      </c>
      <c r="Y42" s="103"/>
      <c r="Z42" s="5"/>
      <c r="AA42" s="5"/>
      <c r="AB42" s="5"/>
      <c r="AC42" s="19"/>
    </row>
    <row r="43" spans="2:29" x14ac:dyDescent="0.4">
      <c r="B43" s="112" t="s">
        <v>43</v>
      </c>
      <c r="C43" s="53"/>
      <c r="D43" s="64"/>
      <c r="E43" s="85"/>
      <c r="F43" s="28"/>
      <c r="G43" s="28"/>
      <c r="H43" s="28"/>
      <c r="I43" s="86"/>
      <c r="J43" s="85"/>
      <c r="K43" s="28"/>
      <c r="L43" s="28"/>
      <c r="M43" s="28"/>
      <c r="N43" s="86"/>
      <c r="O43" s="85"/>
      <c r="P43" s="28"/>
      <c r="Q43" s="28"/>
      <c r="R43" s="28"/>
      <c r="S43" s="86"/>
      <c r="T43" s="85"/>
      <c r="U43" s="28"/>
      <c r="V43" s="28"/>
      <c r="W43" s="28"/>
      <c r="X43" s="86"/>
      <c r="Y43" s="85"/>
      <c r="Z43" s="28"/>
      <c r="AA43" s="28"/>
      <c r="AB43" s="28"/>
      <c r="AC43" s="86"/>
    </row>
    <row r="44" spans="2:29" x14ac:dyDescent="0.4">
      <c r="B44" s="113" t="s">
        <v>47</v>
      </c>
      <c r="C44" s="51" t="s">
        <v>69</v>
      </c>
      <c r="D44" s="63">
        <v>45</v>
      </c>
      <c r="E44" s="87">
        <v>50</v>
      </c>
      <c r="F44" s="21">
        <v>50</v>
      </c>
      <c r="G44" s="21">
        <v>50</v>
      </c>
      <c r="H44" s="21">
        <v>46</v>
      </c>
      <c r="I44" s="19">
        <v>46</v>
      </c>
      <c r="J44" s="87">
        <v>44</v>
      </c>
      <c r="K44" s="21">
        <v>46</v>
      </c>
      <c r="L44" s="21">
        <v>46</v>
      </c>
      <c r="M44" s="21">
        <v>46</v>
      </c>
      <c r="N44" s="19">
        <v>46</v>
      </c>
      <c r="O44" s="87">
        <v>48</v>
      </c>
      <c r="P44" s="21">
        <v>49</v>
      </c>
      <c r="Q44" s="21">
        <v>49</v>
      </c>
      <c r="R44" s="21">
        <v>48</v>
      </c>
      <c r="S44" s="19">
        <v>48</v>
      </c>
      <c r="T44" s="87">
        <v>50</v>
      </c>
      <c r="U44" s="21">
        <v>50</v>
      </c>
      <c r="V44" s="21">
        <v>50</v>
      </c>
      <c r="W44" s="21">
        <v>47</v>
      </c>
      <c r="X44" s="19">
        <v>50</v>
      </c>
      <c r="Y44" s="87">
        <v>49</v>
      </c>
      <c r="Z44" s="21">
        <v>48</v>
      </c>
      <c r="AA44" s="21">
        <v>47</v>
      </c>
      <c r="AB44" s="21"/>
      <c r="AC44" s="19"/>
    </row>
    <row r="45" spans="2:29" x14ac:dyDescent="0.4">
      <c r="B45" s="113" t="s">
        <v>48</v>
      </c>
      <c r="C45" s="51" t="s">
        <v>69</v>
      </c>
      <c r="D45" s="63">
        <v>23</v>
      </c>
      <c r="E45" s="87">
        <v>26</v>
      </c>
      <c r="F45" s="21">
        <v>26</v>
      </c>
      <c r="G45" s="21">
        <v>26</v>
      </c>
      <c r="H45" s="21">
        <v>28</v>
      </c>
      <c r="I45" s="19">
        <v>28</v>
      </c>
      <c r="J45" s="87">
        <v>26</v>
      </c>
      <c r="K45" s="21">
        <v>24</v>
      </c>
      <c r="L45" s="21">
        <v>26</v>
      </c>
      <c r="M45" s="21">
        <v>30</v>
      </c>
      <c r="N45" s="19">
        <v>30</v>
      </c>
      <c r="O45" s="87">
        <v>32</v>
      </c>
      <c r="P45" s="21">
        <v>32</v>
      </c>
      <c r="Q45" s="21">
        <v>30</v>
      </c>
      <c r="R45" s="21">
        <v>32</v>
      </c>
      <c r="S45" s="19">
        <v>32</v>
      </c>
      <c r="T45" s="87">
        <v>33</v>
      </c>
      <c r="U45" s="21">
        <v>34</v>
      </c>
      <c r="V45" s="21">
        <v>35</v>
      </c>
      <c r="W45" s="21">
        <v>38</v>
      </c>
      <c r="X45" s="19">
        <v>36</v>
      </c>
      <c r="Y45" s="87">
        <v>38</v>
      </c>
      <c r="Z45" s="21">
        <v>38</v>
      </c>
      <c r="AA45" s="21">
        <v>38</v>
      </c>
      <c r="AB45" s="21"/>
      <c r="AC45" s="19"/>
    </row>
    <row r="46" spans="2:29" x14ac:dyDescent="0.4">
      <c r="B46" s="114" t="s">
        <v>49</v>
      </c>
      <c r="C46" s="51" t="s">
        <v>69</v>
      </c>
      <c r="D46" s="65">
        <v>68</v>
      </c>
      <c r="E46" s="88">
        <v>76</v>
      </c>
      <c r="F46" s="33">
        <v>76</v>
      </c>
      <c r="G46" s="33">
        <v>76</v>
      </c>
      <c r="H46" s="33">
        <v>74</v>
      </c>
      <c r="I46" s="89">
        <v>74</v>
      </c>
      <c r="J46" s="88">
        <v>70</v>
      </c>
      <c r="K46" s="33">
        <v>70</v>
      </c>
      <c r="L46" s="33">
        <v>72</v>
      </c>
      <c r="M46" s="33">
        <v>76</v>
      </c>
      <c r="N46" s="89">
        <v>76</v>
      </c>
      <c r="O46" s="88">
        <v>80</v>
      </c>
      <c r="P46" s="33">
        <v>81</v>
      </c>
      <c r="Q46" s="33">
        <v>79</v>
      </c>
      <c r="R46" s="33">
        <v>80</v>
      </c>
      <c r="S46" s="89">
        <v>80</v>
      </c>
      <c r="T46" s="88">
        <v>83</v>
      </c>
      <c r="U46" s="33">
        <v>84</v>
      </c>
      <c r="V46" s="33">
        <v>85</v>
      </c>
      <c r="W46" s="33">
        <v>86</v>
      </c>
      <c r="X46" s="89">
        <v>86</v>
      </c>
      <c r="Y46" s="88">
        <v>87</v>
      </c>
      <c r="Z46" s="33">
        <v>86</v>
      </c>
      <c r="AA46" s="33">
        <v>85</v>
      </c>
      <c r="AB46" s="33">
        <f t="shared" ref="AB46:AC46" si="0">SUM(AB44:AB45)</f>
        <v>0</v>
      </c>
      <c r="AC46" s="89">
        <f t="shared" si="0"/>
        <v>0</v>
      </c>
    </row>
    <row r="47" spans="2:29" x14ac:dyDescent="0.4">
      <c r="B47" s="113" t="s">
        <v>50</v>
      </c>
      <c r="C47" s="51" t="s">
        <v>69</v>
      </c>
      <c r="D47" s="63">
        <v>3</v>
      </c>
      <c r="E47" s="87">
        <v>3</v>
      </c>
      <c r="F47" s="21">
        <v>3</v>
      </c>
      <c r="G47" s="21">
        <v>3</v>
      </c>
      <c r="H47" s="21">
        <v>4</v>
      </c>
      <c r="I47" s="19">
        <v>4</v>
      </c>
      <c r="J47" s="87">
        <v>4</v>
      </c>
      <c r="K47" s="21">
        <v>4</v>
      </c>
      <c r="L47" s="21">
        <v>4</v>
      </c>
      <c r="M47" s="21">
        <v>4</v>
      </c>
      <c r="N47" s="19">
        <v>4</v>
      </c>
      <c r="O47" s="87">
        <v>4</v>
      </c>
      <c r="P47" s="21">
        <v>3</v>
      </c>
      <c r="Q47" s="21">
        <v>3</v>
      </c>
      <c r="R47" s="21">
        <v>3</v>
      </c>
      <c r="S47" s="19">
        <v>3</v>
      </c>
      <c r="T47" s="87">
        <v>3</v>
      </c>
      <c r="U47" s="21">
        <v>3</v>
      </c>
      <c r="V47" s="21">
        <v>3</v>
      </c>
      <c r="W47" s="21">
        <v>3</v>
      </c>
      <c r="X47" s="19">
        <v>3</v>
      </c>
      <c r="Y47" s="87">
        <v>3</v>
      </c>
      <c r="Z47" s="21">
        <v>3</v>
      </c>
      <c r="AA47" s="21">
        <v>3</v>
      </c>
      <c r="AB47" s="21"/>
      <c r="AC47" s="19"/>
    </row>
    <row r="48" spans="2:29" x14ac:dyDescent="0.4">
      <c r="B48" s="113" t="s">
        <v>51</v>
      </c>
      <c r="C48" s="51" t="s">
        <v>69</v>
      </c>
      <c r="D48" s="63">
        <v>5</v>
      </c>
      <c r="E48" s="87">
        <v>7</v>
      </c>
      <c r="F48" s="21">
        <v>7</v>
      </c>
      <c r="G48" s="21">
        <v>6</v>
      </c>
      <c r="H48" s="21">
        <v>5</v>
      </c>
      <c r="I48" s="19">
        <v>5</v>
      </c>
      <c r="J48" s="87">
        <v>5</v>
      </c>
      <c r="K48" s="21">
        <v>5</v>
      </c>
      <c r="L48" s="21">
        <v>5</v>
      </c>
      <c r="M48" s="21">
        <v>5</v>
      </c>
      <c r="N48" s="19">
        <v>5</v>
      </c>
      <c r="O48" s="87">
        <v>5</v>
      </c>
      <c r="P48" s="21">
        <v>5</v>
      </c>
      <c r="Q48" s="21">
        <v>6</v>
      </c>
      <c r="R48" s="21">
        <v>5</v>
      </c>
      <c r="S48" s="19">
        <v>5</v>
      </c>
      <c r="T48" s="87">
        <v>4</v>
      </c>
      <c r="U48" s="21">
        <v>4</v>
      </c>
      <c r="V48" s="21">
        <v>4</v>
      </c>
      <c r="W48" s="21">
        <v>3</v>
      </c>
      <c r="X48" s="19">
        <v>4</v>
      </c>
      <c r="Y48" s="87">
        <v>3</v>
      </c>
      <c r="Z48" s="21">
        <v>3</v>
      </c>
      <c r="AA48" s="21">
        <v>3</v>
      </c>
      <c r="AB48" s="21"/>
      <c r="AC48" s="19"/>
    </row>
    <row r="49" spans="2:29" x14ac:dyDescent="0.4">
      <c r="B49" s="114" t="s">
        <v>52</v>
      </c>
      <c r="C49" s="51" t="s">
        <v>69</v>
      </c>
      <c r="D49" s="65">
        <v>8</v>
      </c>
      <c r="E49" s="88">
        <v>10</v>
      </c>
      <c r="F49" s="33">
        <v>10</v>
      </c>
      <c r="G49" s="33">
        <v>9</v>
      </c>
      <c r="H49" s="33">
        <v>9</v>
      </c>
      <c r="I49" s="89">
        <v>9</v>
      </c>
      <c r="J49" s="88">
        <v>9</v>
      </c>
      <c r="K49" s="33">
        <v>9</v>
      </c>
      <c r="L49" s="33">
        <v>9</v>
      </c>
      <c r="M49" s="33">
        <v>9</v>
      </c>
      <c r="N49" s="89">
        <v>9</v>
      </c>
      <c r="O49" s="88">
        <v>9</v>
      </c>
      <c r="P49" s="33">
        <v>8</v>
      </c>
      <c r="Q49" s="33">
        <v>9</v>
      </c>
      <c r="R49" s="33">
        <v>8</v>
      </c>
      <c r="S49" s="89">
        <v>8</v>
      </c>
      <c r="T49" s="88">
        <v>7</v>
      </c>
      <c r="U49" s="33">
        <v>7</v>
      </c>
      <c r="V49" s="33">
        <v>7</v>
      </c>
      <c r="W49" s="33">
        <v>7</v>
      </c>
      <c r="X49" s="89">
        <v>7</v>
      </c>
      <c r="Y49" s="88">
        <v>6</v>
      </c>
      <c r="Z49" s="33">
        <v>6</v>
      </c>
      <c r="AA49" s="33">
        <v>6</v>
      </c>
      <c r="AB49" s="33">
        <f t="shared" ref="AB49:AC49" si="1">SUM(AB47:AB48)</f>
        <v>0</v>
      </c>
      <c r="AC49" s="89">
        <f t="shared" si="1"/>
        <v>0</v>
      </c>
    </row>
    <row r="50" spans="2:29" x14ac:dyDescent="0.4">
      <c r="B50" s="115" t="s">
        <v>42</v>
      </c>
      <c r="C50" s="54"/>
      <c r="D50" s="66"/>
      <c r="E50" s="90"/>
      <c r="F50" s="30"/>
      <c r="G50" s="30"/>
      <c r="H50" s="30"/>
      <c r="I50" s="91"/>
      <c r="J50" s="90"/>
      <c r="K50" s="30"/>
      <c r="L50" s="30"/>
      <c r="M50" s="30"/>
      <c r="N50" s="91"/>
      <c r="O50" s="90"/>
      <c r="P50" s="30"/>
      <c r="Q50" s="30"/>
      <c r="R50" s="30"/>
      <c r="S50" s="91"/>
      <c r="T50" s="90"/>
      <c r="U50" s="30"/>
      <c r="V50" s="30"/>
      <c r="W50" s="30"/>
      <c r="X50" s="91"/>
      <c r="Y50" s="90"/>
      <c r="Z50" s="30"/>
      <c r="AA50" s="30"/>
      <c r="AB50" s="30"/>
      <c r="AC50" s="91"/>
    </row>
    <row r="51" spans="2:29" x14ac:dyDescent="0.4">
      <c r="B51" s="18" t="s">
        <v>58</v>
      </c>
      <c r="C51" s="52" t="s">
        <v>68</v>
      </c>
      <c r="D51" s="67">
        <v>591.11504319184928</v>
      </c>
      <c r="E51" s="92">
        <v>596.67414490534657</v>
      </c>
      <c r="F51" s="10">
        <v>612.42626551173362</v>
      </c>
      <c r="G51" s="10">
        <v>669.79840082256692</v>
      </c>
      <c r="H51" s="10">
        <v>694.94566167644859</v>
      </c>
      <c r="I51" s="93">
        <v>694.94566167644859</v>
      </c>
      <c r="J51" s="92">
        <v>717.96424208700751</v>
      </c>
      <c r="K51" s="10">
        <v>750.71271808575989</v>
      </c>
      <c r="L51" s="10">
        <v>788.75546671455265</v>
      </c>
      <c r="M51" s="10">
        <v>814.95014586306513</v>
      </c>
      <c r="N51" s="93">
        <v>814.95014586306513</v>
      </c>
      <c r="O51" s="92">
        <v>834.47827845353652</v>
      </c>
      <c r="P51" s="10">
        <v>851.53325551869602</v>
      </c>
      <c r="Q51" s="10">
        <v>864.33666880893202</v>
      </c>
      <c r="R51" s="10">
        <v>898.20783596548438</v>
      </c>
      <c r="S51" s="93">
        <v>898.20783596548438</v>
      </c>
      <c r="T51" s="92">
        <v>895.25363358126901</v>
      </c>
      <c r="U51" s="10">
        <v>875.70206149719138</v>
      </c>
      <c r="V51" s="10">
        <v>885.41591746450297</v>
      </c>
      <c r="W51" s="10">
        <v>880.92402440292233</v>
      </c>
      <c r="X51" s="93">
        <v>880.92402440292233</v>
      </c>
      <c r="Y51" s="92">
        <v>886.82186492859637</v>
      </c>
      <c r="Z51" s="10">
        <v>899.20143319125077</v>
      </c>
      <c r="AA51" s="10">
        <v>932.14946691460239</v>
      </c>
      <c r="AB51" s="10" t="e">
        <f t="shared" ref="AB51" si="2">AB29/AB40</f>
        <v>#DIV/0!</v>
      </c>
      <c r="AC51" s="93" t="e">
        <f t="shared" ref="AC51" si="3">AC29/AC40</f>
        <v>#DIV/0!</v>
      </c>
    </row>
    <row r="52" spans="2:29" x14ac:dyDescent="0.4">
      <c r="B52" s="18" t="s">
        <v>59</v>
      </c>
      <c r="C52" s="52" t="s">
        <v>68</v>
      </c>
      <c r="D52" s="67">
        <v>22.97177073193015</v>
      </c>
      <c r="E52" s="92">
        <v>11.754300282589998</v>
      </c>
      <c r="F52" s="10">
        <v>14.826082907243068</v>
      </c>
      <c r="G52" s="10">
        <v>49.579639894650946</v>
      </c>
      <c r="H52" s="10">
        <v>28.523495413031903</v>
      </c>
      <c r="I52" s="93">
        <v>104.68351849751592</v>
      </c>
      <c r="J52" s="92">
        <v>38.804536798132446</v>
      </c>
      <c r="K52" s="10">
        <v>35.247953033983258</v>
      </c>
      <c r="L52" s="10">
        <v>32.418042008877798</v>
      </c>
      <c r="M52" s="10">
        <v>21.794303740143217</v>
      </c>
      <c r="N52" s="93">
        <v>128.26483558113674</v>
      </c>
      <c r="O52" s="92">
        <v>20.07672952482665</v>
      </c>
      <c r="P52" s="10">
        <v>11.710400383087451</v>
      </c>
      <c r="Q52" s="10">
        <v>9.6995183447219766</v>
      </c>
      <c r="R52" s="10">
        <v>3.945573662423103</v>
      </c>
      <c r="S52" s="93">
        <v>45.432221915059181</v>
      </c>
      <c r="T52" s="92">
        <v>6.1076850617949008</v>
      </c>
      <c r="U52" s="10">
        <v>-1.8169967881772187</v>
      </c>
      <c r="V52" s="10">
        <v>4.793796724224304</v>
      </c>
      <c r="W52" s="10">
        <v>-1.7469645990656089</v>
      </c>
      <c r="X52" s="93">
        <v>7.3375203987763769</v>
      </c>
      <c r="Y52" s="92">
        <v>3.5734527252450214</v>
      </c>
      <c r="Z52" s="10">
        <v>4.7305638647096444</v>
      </c>
      <c r="AA52" s="10">
        <v>6.8266816782758548</v>
      </c>
      <c r="AB52" s="10" t="e">
        <f t="shared" ref="AB52" si="4">AB14/AB39</f>
        <v>#DIV/0!</v>
      </c>
      <c r="AC52" s="93" t="e">
        <f t="shared" ref="AC52" si="5">AC14/AC39</f>
        <v>#DIV/0!</v>
      </c>
    </row>
    <row r="53" spans="2:29" x14ac:dyDescent="0.4">
      <c r="B53" s="18" t="s">
        <v>40</v>
      </c>
      <c r="C53" s="52" t="s">
        <v>71</v>
      </c>
      <c r="D53" s="68">
        <v>0.30472182931332265</v>
      </c>
      <c r="E53" s="94"/>
      <c r="F53" s="36"/>
      <c r="G53" s="36"/>
      <c r="H53" s="36"/>
      <c r="I53" s="95">
        <v>6.6868214791291194E-2</v>
      </c>
      <c r="J53" s="94"/>
      <c r="K53" s="36"/>
      <c r="L53" s="36"/>
      <c r="M53" s="36"/>
      <c r="N53" s="95">
        <v>9.355642913064148E-2</v>
      </c>
      <c r="O53" s="94"/>
      <c r="P53" s="36"/>
      <c r="Q53" s="36"/>
      <c r="R53" s="36"/>
      <c r="S53" s="95">
        <v>0.2201080990204741</v>
      </c>
      <c r="T53" s="94"/>
      <c r="U53" s="32"/>
      <c r="V53" s="32"/>
      <c r="W53" s="32"/>
      <c r="X53" s="95">
        <v>1.3628582213778411</v>
      </c>
      <c r="Y53" s="94"/>
      <c r="Z53" s="32"/>
      <c r="AA53" s="32"/>
      <c r="AB53" s="36"/>
      <c r="AC53" s="95" t="e">
        <f>AC42/AC52</f>
        <v>#DIV/0!</v>
      </c>
    </row>
    <row r="54" spans="2:29" x14ac:dyDescent="0.4">
      <c r="B54" s="18" t="s">
        <v>78</v>
      </c>
      <c r="C54" s="52" t="s">
        <v>71</v>
      </c>
      <c r="D54" s="68">
        <v>1.2689700289689188E-2</v>
      </c>
      <c r="E54" s="94"/>
      <c r="F54" s="36"/>
      <c r="G54" s="36"/>
      <c r="H54" s="36"/>
      <c r="I54" s="95">
        <v>1.0780641796624146E-2</v>
      </c>
      <c r="J54" s="94"/>
      <c r="K54" s="36"/>
      <c r="L54" s="36"/>
      <c r="M54" s="36"/>
      <c r="N54" s="95">
        <v>1.5572749621442457E-2</v>
      </c>
      <c r="O54" s="94"/>
      <c r="P54" s="36"/>
      <c r="Q54" s="36"/>
      <c r="R54" s="36"/>
      <c r="S54" s="95">
        <v>1.2437670951926874E-2</v>
      </c>
      <c r="T54" s="94"/>
      <c r="U54" s="32"/>
      <c r="V54" s="32"/>
      <c r="W54" s="32"/>
      <c r="X54" s="95">
        <v>1.2478995200935133E-2</v>
      </c>
      <c r="Y54" s="94"/>
      <c r="Z54" s="32"/>
      <c r="AA54" s="32"/>
      <c r="AB54" s="36"/>
      <c r="AC54" s="95" t="e">
        <f>AC42*AC40/AC28</f>
        <v>#DIV/0!</v>
      </c>
    </row>
    <row r="55" spans="2:29" x14ac:dyDescent="0.4">
      <c r="B55" s="18"/>
      <c r="C55" s="52"/>
      <c r="D55" s="69"/>
      <c r="E55" s="18"/>
      <c r="F55" s="6"/>
      <c r="G55" s="6"/>
      <c r="H55" s="6"/>
      <c r="I55" s="96"/>
      <c r="J55" s="18"/>
      <c r="K55" s="6"/>
      <c r="L55" s="6"/>
      <c r="M55" s="6"/>
      <c r="N55" s="96"/>
      <c r="O55" s="18"/>
      <c r="P55" s="6"/>
      <c r="Q55" s="6"/>
      <c r="R55" s="6"/>
      <c r="S55" s="96"/>
      <c r="T55" s="18"/>
      <c r="U55" s="6"/>
      <c r="V55" s="6"/>
      <c r="W55" s="6"/>
      <c r="X55" s="96"/>
      <c r="Y55" s="18"/>
      <c r="Z55" s="6"/>
      <c r="AA55" s="6"/>
      <c r="AB55" s="6"/>
      <c r="AC55" s="96"/>
    </row>
    <row r="56" spans="2:29" x14ac:dyDescent="0.4">
      <c r="B56" s="18" t="s">
        <v>29</v>
      </c>
      <c r="C56" s="52" t="s">
        <v>70</v>
      </c>
      <c r="D56" s="70">
        <v>22.810605508597295</v>
      </c>
      <c r="E56" s="94"/>
      <c r="F56" s="36"/>
      <c r="G56" s="36"/>
      <c r="H56" s="36"/>
      <c r="I56" s="97">
        <v>4.48017039101651</v>
      </c>
      <c r="J56" s="94"/>
      <c r="K56" s="36"/>
      <c r="L56" s="36"/>
      <c r="M56" s="36"/>
      <c r="N56" s="97">
        <v>4.1008901435597842</v>
      </c>
      <c r="O56" s="94"/>
      <c r="P56" s="36"/>
      <c r="Q56" s="36"/>
      <c r="R56" s="36"/>
      <c r="S56" s="97">
        <v>11.027415760925752</v>
      </c>
      <c r="T56" s="94"/>
      <c r="U56" s="36"/>
      <c r="V56" s="38"/>
      <c r="W56" s="38"/>
      <c r="X56" s="97">
        <v>61.464905784140633</v>
      </c>
      <c r="Y56" s="94"/>
      <c r="Z56" s="36"/>
      <c r="AA56" s="38"/>
      <c r="AB56" s="36"/>
      <c r="AC56" s="97" t="e">
        <f>AC41/AC52</f>
        <v>#DIV/0!</v>
      </c>
    </row>
    <row r="57" spans="2:29" x14ac:dyDescent="0.4">
      <c r="B57" s="18" t="s">
        <v>30</v>
      </c>
      <c r="C57" s="52" t="s">
        <v>70</v>
      </c>
      <c r="D57" s="67">
        <v>0.88646026866538941</v>
      </c>
      <c r="E57" s="98">
        <v>0.94021167967483199</v>
      </c>
      <c r="F57" s="12">
        <v>0.82785476154645143</v>
      </c>
      <c r="G57" s="12">
        <v>0.71663354139173963</v>
      </c>
      <c r="H57" s="12">
        <v>0.67487290857908266</v>
      </c>
      <c r="I57" s="93">
        <v>0.67487290857908266</v>
      </c>
      <c r="J57" s="98">
        <v>0.57384473466586827</v>
      </c>
      <c r="K57" s="12">
        <v>0.54215146512744328</v>
      </c>
      <c r="L57" s="12">
        <v>0.57178684526723544</v>
      </c>
      <c r="M57" s="12">
        <v>0.6454382549290113</v>
      </c>
      <c r="N57" s="93">
        <v>0.6454382549290113</v>
      </c>
      <c r="O57" s="92">
        <v>0.55363933601265569</v>
      </c>
      <c r="P57" s="10">
        <v>0.50379711798652238</v>
      </c>
      <c r="Q57" s="10">
        <v>0.49286350489680592</v>
      </c>
      <c r="R57" s="10">
        <v>0.5577773650365393</v>
      </c>
      <c r="S57" s="93">
        <v>0.5577773650365393</v>
      </c>
      <c r="T57" s="92">
        <v>0.47137479723135001</v>
      </c>
      <c r="U57" s="10">
        <v>0.43736336459592584</v>
      </c>
      <c r="V57" s="10">
        <v>0.45402391358761235</v>
      </c>
      <c r="W57" s="10">
        <v>0.51196242525645874</v>
      </c>
      <c r="X57" s="93">
        <v>0.51196242525645874</v>
      </c>
      <c r="Y57" s="92">
        <v>0.52321668911192165</v>
      </c>
      <c r="Z57" s="10">
        <v>0.55382474006141913</v>
      </c>
      <c r="AA57" s="10">
        <v>0.53424908523347747</v>
      </c>
      <c r="AB57" s="10" t="e">
        <f t="shared" ref="AB57:AC57" si="6">AB41/AB51</f>
        <v>#DIV/0!</v>
      </c>
      <c r="AC57" s="93" t="e">
        <f t="shared" si="6"/>
        <v>#DIV/0!</v>
      </c>
    </row>
    <row r="58" spans="2:29" x14ac:dyDescent="0.4">
      <c r="B58" s="18" t="s">
        <v>31</v>
      </c>
      <c r="C58" s="52" t="s">
        <v>71</v>
      </c>
      <c r="D58" s="68">
        <v>3.9948122050522235E-2</v>
      </c>
      <c r="E58" s="99"/>
      <c r="F58" s="35"/>
      <c r="G58" s="35"/>
      <c r="H58" s="35"/>
      <c r="I58" s="95">
        <v>0.16279716517461945</v>
      </c>
      <c r="J58" s="99"/>
      <c r="K58" s="35"/>
      <c r="L58" s="35"/>
      <c r="M58" s="35"/>
      <c r="N58" s="95">
        <v>0.16989892274772747</v>
      </c>
      <c r="O58" s="99"/>
      <c r="P58" s="35"/>
      <c r="Q58" s="35"/>
      <c r="R58" s="35"/>
      <c r="S58" s="95">
        <v>5.3039150384212468E-2</v>
      </c>
      <c r="T58" s="99"/>
      <c r="U58" s="35"/>
      <c r="V58" s="35"/>
      <c r="W58" s="35"/>
      <c r="X58" s="95">
        <v>8.2484278565580736E-3</v>
      </c>
      <c r="Y58" s="99"/>
      <c r="Z58" s="35"/>
      <c r="AA58" s="35"/>
      <c r="AB58" s="35"/>
      <c r="AC58" s="95">
        <f>AC14/((AC29+X29)/2)</f>
        <v>0</v>
      </c>
    </row>
    <row r="59" spans="2:29" x14ac:dyDescent="0.4">
      <c r="B59" s="18" t="s">
        <v>32</v>
      </c>
      <c r="C59" s="52" t="s">
        <v>71</v>
      </c>
      <c r="D59" s="71">
        <v>2.8773039158873574E-2</v>
      </c>
      <c r="E59" s="94"/>
      <c r="F59" s="36"/>
      <c r="G59" s="36"/>
      <c r="H59" s="36"/>
      <c r="I59" s="100">
        <v>0.13644200423419531</v>
      </c>
      <c r="J59" s="94"/>
      <c r="K59" s="36"/>
      <c r="L59" s="36"/>
      <c r="M59" s="36"/>
      <c r="N59" s="100">
        <v>0.14316379292940218</v>
      </c>
      <c r="O59" s="94"/>
      <c r="P59" s="36"/>
      <c r="Q59" s="36"/>
      <c r="R59" s="36"/>
      <c r="S59" s="100">
        <v>4.5493506816210415E-2</v>
      </c>
      <c r="T59" s="94"/>
      <c r="U59" s="36"/>
      <c r="V59" s="39"/>
      <c r="W59" s="39"/>
      <c r="X59" s="100">
        <v>1.1861068884157408E-2</v>
      </c>
      <c r="Y59" s="94"/>
      <c r="Z59" s="36"/>
      <c r="AA59" s="39"/>
      <c r="AB59" s="36"/>
      <c r="AC59" s="100" t="e">
        <f>(AC10-AC13)/#REF!</f>
        <v>#REF!</v>
      </c>
    </row>
    <row r="60" spans="2:29" x14ac:dyDescent="0.4">
      <c r="B60" s="18" t="s">
        <v>33</v>
      </c>
      <c r="C60" s="52" t="s">
        <v>71</v>
      </c>
      <c r="D60" s="68">
        <v>0.56903125784370523</v>
      </c>
      <c r="E60" s="101">
        <v>0.5426564112791642</v>
      </c>
      <c r="F60" s="11">
        <v>0.53305494146745602</v>
      </c>
      <c r="G60" s="11">
        <v>0.52758151088640959</v>
      </c>
      <c r="H60" s="11">
        <v>0.53807185011745329</v>
      </c>
      <c r="I60" s="95">
        <v>0.53807185011745329</v>
      </c>
      <c r="J60" s="101">
        <v>0.52241781177523428</v>
      </c>
      <c r="K60" s="11">
        <v>0.51629300892901331</v>
      </c>
      <c r="L60" s="11">
        <v>0.53540302440807763</v>
      </c>
      <c r="M60" s="11">
        <v>0.55610184142486674</v>
      </c>
      <c r="N60" s="95">
        <v>0.55610184142486674</v>
      </c>
      <c r="O60" s="101">
        <v>0.55574006589820801</v>
      </c>
      <c r="P60" s="11">
        <v>0.56858881842574649</v>
      </c>
      <c r="Q60" s="11">
        <v>0.59049964867315108</v>
      </c>
      <c r="R60" s="11">
        <v>0.6042254021754152</v>
      </c>
      <c r="S60" s="95">
        <v>0.6042254021754152</v>
      </c>
      <c r="T60" s="101">
        <v>0.62375313197389082</v>
      </c>
      <c r="U60" s="11">
        <v>0.64620257443627438</v>
      </c>
      <c r="V60" s="11">
        <v>0.64824954083453923</v>
      </c>
      <c r="W60" s="11">
        <v>0.66851420689637864</v>
      </c>
      <c r="X60" s="95">
        <v>0.66851420689637864</v>
      </c>
      <c r="Y60" s="101">
        <v>0.65741797739484065</v>
      </c>
      <c r="Z60" s="11">
        <v>0.66105091372734859</v>
      </c>
      <c r="AA60" s="11">
        <v>0.65726900798451438</v>
      </c>
      <c r="AB60" s="11" t="e">
        <f>AB29/AB30</f>
        <v>#DIV/0!</v>
      </c>
      <c r="AC60" s="95" t="e">
        <f>AC29/AC30</f>
        <v>#DIV/0!</v>
      </c>
    </row>
    <row r="61" spans="2:29" x14ac:dyDescent="0.4">
      <c r="B61" s="18"/>
      <c r="C61" s="52"/>
      <c r="D61" s="69"/>
      <c r="E61" s="18"/>
      <c r="F61" s="6"/>
      <c r="G61" s="6"/>
      <c r="H61" s="121"/>
      <c r="I61" s="96"/>
      <c r="J61" s="18"/>
      <c r="K61" s="6"/>
      <c r="L61" s="121"/>
      <c r="M61" s="6"/>
      <c r="N61" s="96"/>
      <c r="O61" s="18"/>
      <c r="P61" s="121"/>
      <c r="Q61" s="6"/>
      <c r="R61" s="6"/>
      <c r="S61" s="96"/>
      <c r="T61" s="116"/>
      <c r="U61" s="6"/>
      <c r="V61" s="6"/>
      <c r="W61" s="6"/>
      <c r="X61" s="96"/>
      <c r="Y61" s="116"/>
      <c r="Z61" s="6"/>
      <c r="AA61" s="6"/>
      <c r="AB61" s="6"/>
      <c r="AC61" s="96"/>
    </row>
    <row r="62" spans="2:29" x14ac:dyDescent="0.4">
      <c r="B62" s="116" t="s">
        <v>53</v>
      </c>
      <c r="C62" s="55" t="s">
        <v>66</v>
      </c>
      <c r="D62" s="58">
        <v>73995626.578947365</v>
      </c>
      <c r="E62" s="104">
        <v>19338666.430232558</v>
      </c>
      <c r="F62" s="34">
        <v>24788984.255813953</v>
      </c>
      <c r="G62" s="34">
        <v>33436296.117647059</v>
      </c>
      <c r="H62" s="34">
        <v>28560261.469879519</v>
      </c>
      <c r="I62" s="41">
        <v>108524877.48192771</v>
      </c>
      <c r="J62" s="104">
        <v>34825677.3164557</v>
      </c>
      <c r="K62" s="34">
        <v>37787754.215189874</v>
      </c>
      <c r="L62" s="34">
        <v>34722364.740740739</v>
      </c>
      <c r="M62" s="34">
        <v>26941645.717647057</v>
      </c>
      <c r="N62" s="41">
        <v>127517794.36470588</v>
      </c>
      <c r="O62" s="104">
        <v>27771559.516853932</v>
      </c>
      <c r="P62" s="34">
        <v>24098670.707865167</v>
      </c>
      <c r="Q62" s="34">
        <v>23091858.431818184</v>
      </c>
      <c r="R62" s="34">
        <v>19521289.852272727</v>
      </c>
      <c r="S62" s="41">
        <v>95072812.943181813</v>
      </c>
      <c r="T62" s="104">
        <v>18528532.144444443</v>
      </c>
      <c r="U62" s="34">
        <v>16936660.230769232</v>
      </c>
      <c r="V62" s="34">
        <v>18270945.652173914</v>
      </c>
      <c r="W62" s="34">
        <v>16544621.806451613</v>
      </c>
      <c r="X62" s="41">
        <v>69122374.215053767</v>
      </c>
      <c r="Y62" s="104">
        <v>18865228.559139784</v>
      </c>
      <c r="Z62" s="34">
        <v>17529996.739130434</v>
      </c>
      <c r="AA62" s="34">
        <v>20201943.109890111</v>
      </c>
      <c r="AB62" s="34" t="e">
        <f t="shared" ref="AB62" si="7">AB5/(AB46+AB49)</f>
        <v>#DIV/0!</v>
      </c>
      <c r="AC62" s="41" t="e">
        <f t="shared" ref="AC62" si="8">AC5/(AC46+AC49)</f>
        <v>#DIV/0!</v>
      </c>
    </row>
    <row r="63" spans="2:29" x14ac:dyDescent="0.4">
      <c r="B63" s="116" t="s">
        <v>54</v>
      </c>
      <c r="C63" s="55" t="s">
        <v>66</v>
      </c>
      <c r="D63" s="58">
        <v>77677578.144736841</v>
      </c>
      <c r="E63" s="104">
        <v>25335072.627906978</v>
      </c>
      <c r="F63" s="34">
        <v>41407001.290697671</v>
      </c>
      <c r="G63" s="34">
        <v>50351699.447058827</v>
      </c>
      <c r="H63" s="34">
        <v>36804128.674698792</v>
      </c>
      <c r="I63" s="41">
        <v>157523560.12048194</v>
      </c>
      <c r="J63" s="104">
        <v>50514547.531645566</v>
      </c>
      <c r="K63" s="34">
        <v>46846983.101265825</v>
      </c>
      <c r="L63" s="34">
        <v>28177638.518518519</v>
      </c>
      <c r="M63" s="34">
        <v>23607550.352941178</v>
      </c>
      <c r="N63" s="41">
        <v>140948134.35294119</v>
      </c>
      <c r="O63" s="104">
        <v>14583941.775280898</v>
      </c>
      <c r="P63" s="34">
        <v>13092887.011235954</v>
      </c>
      <c r="Q63" s="34">
        <v>12738232.556818182</v>
      </c>
      <c r="R63" s="34">
        <v>12475271.022727273</v>
      </c>
      <c r="S63" s="41">
        <v>53204841.784090906</v>
      </c>
      <c r="T63" s="104">
        <v>14543058.277777778</v>
      </c>
      <c r="U63" s="34">
        <v>15455376.824175823</v>
      </c>
      <c r="V63" s="34">
        <v>14878526.532608695</v>
      </c>
      <c r="W63" s="34">
        <v>16945964.172043011</v>
      </c>
      <c r="X63" s="41">
        <v>60861437.043010756</v>
      </c>
      <c r="Y63" s="104">
        <v>16404396.913978495</v>
      </c>
      <c r="Z63" s="34">
        <v>18655684.086956523</v>
      </c>
      <c r="AA63" s="34">
        <v>24007531.0989011</v>
      </c>
      <c r="AB63" s="34" t="e">
        <f t="shared" ref="AB63" si="9">AB36/(AB46+AB49)</f>
        <v>#DIV/0!</v>
      </c>
      <c r="AC63" s="41" t="e">
        <f t="shared" ref="AC63" si="10">AC36/(AC46+AC49)</f>
        <v>#DIV/0!</v>
      </c>
    </row>
    <row r="64" spans="2:29" ht="19.5" thickBot="1" x14ac:dyDescent="0.45">
      <c r="B64" s="117" t="s">
        <v>55</v>
      </c>
      <c r="C64" s="118" t="s">
        <v>66</v>
      </c>
      <c r="D64" s="123">
        <v>1617731.605263158</v>
      </c>
      <c r="E64" s="124">
        <v>740939.1744186047</v>
      </c>
      <c r="F64" s="125">
        <v>1154299.2177589855</v>
      </c>
      <c r="G64" s="125">
        <v>3901644.7133689839</v>
      </c>
      <c r="H64" s="125">
        <v>2325706.866374589</v>
      </c>
      <c r="I64" s="122">
        <v>8285108.0996714123</v>
      </c>
      <c r="J64" s="124">
        <v>3179277.3912543152</v>
      </c>
      <c r="K64" s="125">
        <v>3039873.6191024166</v>
      </c>
      <c r="L64" s="125">
        <v>2972797.3075196412</v>
      </c>
      <c r="M64" s="125">
        <v>1756177.3636363633</v>
      </c>
      <c r="N64" s="122">
        <v>10369230.442780748</v>
      </c>
      <c r="O64" s="124">
        <v>1528825.4371807966</v>
      </c>
      <c r="P64" s="125">
        <v>988093.77732380014</v>
      </c>
      <c r="Q64" s="125">
        <v>772880.16425619752</v>
      </c>
      <c r="R64" s="125">
        <v>309598.32334710791</v>
      </c>
      <c r="S64" s="122">
        <v>3627999.0568181816</v>
      </c>
      <c r="T64" s="124">
        <v>343678.58282828267</v>
      </c>
      <c r="U64" s="125">
        <v>119730.76323676306</v>
      </c>
      <c r="V64" s="125">
        <v>289814.83102766844</v>
      </c>
      <c r="W64" s="125">
        <v>-54284.425219942168</v>
      </c>
      <c r="X64" s="122">
        <v>682162.2023460404</v>
      </c>
      <c r="Y64" s="124">
        <v>185917.4193548387</v>
      </c>
      <c r="Z64" s="125">
        <v>168218.14130434784</v>
      </c>
      <c r="AA64" s="125">
        <v>484635.84615384613</v>
      </c>
      <c r="AB64" s="125" t="e">
        <f t="shared" ref="AB64" si="11">AB10/(AB46+AB49)</f>
        <v>#DIV/0!</v>
      </c>
      <c r="AC64" s="122" t="e">
        <f t="shared" ref="AC64" si="12">AC10/(AC46+AC49)</f>
        <v>#DIV/0!</v>
      </c>
    </row>
  </sheetData>
  <mergeCells count="5">
    <mergeCell ref="E2:I2"/>
    <mergeCell ref="J2:N2"/>
    <mergeCell ref="O2:S2"/>
    <mergeCell ref="T2:X2"/>
    <mergeCell ref="Y2:AC2"/>
  </mergeCells>
  <phoneticPr fontId="2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rowBreaks count="1" manualBreakCount="1">
    <brk id="49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連結)四半期data基礎_PL累計</vt:lpstr>
      <vt:lpstr>連結)四半期data基礎_PL会計期間</vt:lpstr>
      <vt:lpstr>'連結)四半期data基礎_PL会計期間'!Print_Area</vt:lpstr>
      <vt:lpstr>'連結)四半期data基礎_PL累計'!Print_Area</vt:lpstr>
      <vt:lpstr>'連結)四半期data基礎_PL会計期間'!Print_Titles</vt:lpstr>
      <vt:lpstr>'連結)四半期data基礎_PL累計'!Print_Titles</vt:lpstr>
    </vt:vector>
  </TitlesOfParts>
  <Company>Sakae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sakae_0172</dc:creator>
  <cp:lastModifiedBy>sakae_0383</cp:lastModifiedBy>
  <cp:lastPrinted>2026-02-12T02:11:47Z</cp:lastPrinted>
  <dcterms:created xsi:type="dcterms:W3CDTF">2025-01-23T03:45:42Z</dcterms:created>
  <dcterms:modified xsi:type="dcterms:W3CDTF">2026-02-13T09:01:09Z</dcterms:modified>
</cp:coreProperties>
</file>